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5425" windowHeight="10545" activeTab="4"/>
  </bookViews>
  <sheets>
    <sheet name="Learners" sheetId="1" r:id="rId1"/>
    <sheet name="Assignment" sheetId="3" r:id="rId2"/>
    <sheet name="Exam" sheetId="7" r:id="rId3"/>
    <sheet name="Learner Record" sheetId="5" r:id="rId4"/>
    <sheet name="Summary Results Sheet"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7" l="1"/>
  <c r="D20" i="7"/>
  <c r="E20" i="7"/>
  <c r="F20" i="7"/>
  <c r="G20" i="7"/>
  <c r="H20" i="7"/>
  <c r="I20" i="7"/>
  <c r="J20" i="7"/>
  <c r="K20" i="7"/>
  <c r="L20" i="7"/>
  <c r="M20" i="7"/>
  <c r="N20" i="7"/>
  <c r="O20" i="7"/>
  <c r="P20" i="7"/>
  <c r="Q20" i="7"/>
  <c r="R20" i="7"/>
  <c r="S20" i="7"/>
  <c r="T20" i="7"/>
  <c r="U20" i="7"/>
  <c r="V20" i="7"/>
  <c r="W20" i="7"/>
  <c r="C20" i="7"/>
  <c r="H26" i="6" l="1"/>
  <c r="I26" i="6" s="1"/>
  <c r="D26" i="6"/>
  <c r="C26" i="6"/>
  <c r="B26" i="6"/>
  <c r="H25" i="6"/>
  <c r="I25" i="6" s="1"/>
  <c r="D25" i="6"/>
  <c r="C25" i="6"/>
  <c r="B25" i="6"/>
  <c r="H24" i="6"/>
  <c r="I24" i="6" s="1"/>
  <c r="D24" i="6"/>
  <c r="C24" i="6"/>
  <c r="B24" i="6"/>
  <c r="H23" i="6"/>
  <c r="I23" i="6" s="1"/>
  <c r="D23" i="6"/>
  <c r="C23" i="6"/>
  <c r="B23" i="6"/>
  <c r="H22" i="6"/>
  <c r="I22" i="6" s="1"/>
  <c r="D22" i="6"/>
  <c r="C22" i="6"/>
  <c r="B22" i="6"/>
  <c r="H21" i="6"/>
  <c r="I21" i="6" s="1"/>
  <c r="D21" i="6"/>
  <c r="C21" i="6"/>
  <c r="B21" i="6"/>
  <c r="H20" i="6"/>
  <c r="I20" i="6" s="1"/>
  <c r="D20" i="6"/>
  <c r="C20" i="6"/>
  <c r="B20" i="6"/>
  <c r="H19" i="6"/>
  <c r="I19" i="6" s="1"/>
  <c r="D19" i="6"/>
  <c r="C19" i="6"/>
  <c r="B19" i="6"/>
  <c r="H18" i="6"/>
  <c r="I18" i="6" s="1"/>
  <c r="D18" i="6"/>
  <c r="C18" i="6"/>
  <c r="B18" i="6"/>
  <c r="H17" i="6"/>
  <c r="I17" i="6" s="1"/>
  <c r="D17" i="6"/>
  <c r="C17" i="6"/>
  <c r="B17" i="6"/>
  <c r="H16" i="6"/>
  <c r="I16" i="6" s="1"/>
  <c r="D16" i="6"/>
  <c r="C16" i="6"/>
  <c r="B16" i="6"/>
  <c r="H15" i="6"/>
  <c r="I15" i="6" s="1"/>
  <c r="D15" i="6"/>
  <c r="C15" i="6"/>
  <c r="B15" i="6"/>
  <c r="H14" i="6"/>
  <c r="I14" i="6" s="1"/>
  <c r="D14" i="6"/>
  <c r="C14" i="6"/>
  <c r="B14" i="6"/>
  <c r="H13" i="6"/>
  <c r="I13" i="6" s="1"/>
  <c r="D13" i="6"/>
  <c r="C13" i="6"/>
  <c r="B13" i="6"/>
  <c r="H12" i="6"/>
  <c r="I12" i="6" s="1"/>
  <c r="D12" i="6"/>
  <c r="C12" i="6"/>
  <c r="B12" i="6"/>
  <c r="H11" i="6"/>
  <c r="I11" i="6" s="1"/>
  <c r="D11" i="6"/>
  <c r="C11" i="6"/>
  <c r="B11" i="6"/>
  <c r="H10" i="6"/>
  <c r="I10" i="6" s="1"/>
  <c r="D10" i="6"/>
  <c r="C10" i="6"/>
  <c r="B10" i="6"/>
  <c r="H9" i="6"/>
  <c r="I9" i="6" s="1"/>
  <c r="E9" i="6"/>
  <c r="D9" i="6"/>
  <c r="C9" i="6"/>
  <c r="B9" i="6"/>
  <c r="H8" i="6"/>
  <c r="I8" i="6" s="1"/>
  <c r="D8" i="6"/>
  <c r="C8" i="6"/>
  <c r="B8" i="6"/>
  <c r="H7" i="6"/>
  <c r="I7" i="6" s="1"/>
  <c r="D7" i="6"/>
  <c r="C7" i="6"/>
  <c r="B7" i="6"/>
  <c r="A4" i="6"/>
  <c r="W9" i="5"/>
  <c r="G26" i="6" s="1"/>
  <c r="V9" i="5"/>
  <c r="G25" i="6" s="1"/>
  <c r="U9" i="5"/>
  <c r="G24" i="6" s="1"/>
  <c r="T9" i="5"/>
  <c r="G23" i="6" s="1"/>
  <c r="S9" i="5"/>
  <c r="G22" i="6" s="1"/>
  <c r="R9" i="5"/>
  <c r="G21" i="6" s="1"/>
  <c r="Q9" i="5"/>
  <c r="G20" i="6" s="1"/>
  <c r="P9" i="5"/>
  <c r="G19" i="6" s="1"/>
  <c r="O9" i="5"/>
  <c r="G18" i="6" s="1"/>
  <c r="N9" i="5"/>
  <c r="G17" i="6" s="1"/>
  <c r="M9" i="5"/>
  <c r="G16" i="6" s="1"/>
  <c r="L9" i="5"/>
  <c r="G15" i="6" s="1"/>
  <c r="K9" i="5"/>
  <c r="G14" i="6" s="1"/>
  <c r="J9" i="5"/>
  <c r="G13" i="6" s="1"/>
  <c r="I9" i="5"/>
  <c r="G12" i="6" s="1"/>
  <c r="H9" i="5"/>
  <c r="G11" i="6" s="1"/>
  <c r="G9" i="5"/>
  <c r="G10" i="6" s="1"/>
  <c r="F9" i="5"/>
  <c r="G9" i="6" s="1"/>
  <c r="E9" i="5"/>
  <c r="G8" i="6" s="1"/>
  <c r="D9" i="5"/>
  <c r="G7" i="6" s="1"/>
  <c r="C9" i="5"/>
  <c r="W2" i="5"/>
  <c r="V2" i="5"/>
  <c r="U2" i="5"/>
  <c r="T2" i="5"/>
  <c r="S2" i="5"/>
  <c r="R2" i="5"/>
  <c r="Q2" i="5"/>
  <c r="P2" i="5"/>
  <c r="O2" i="5"/>
  <c r="N2" i="5"/>
  <c r="M2" i="5"/>
  <c r="L2" i="5"/>
  <c r="K2" i="5"/>
  <c r="J2" i="5"/>
  <c r="I2" i="5"/>
  <c r="H2" i="5"/>
  <c r="G2" i="5"/>
  <c r="F2" i="5"/>
  <c r="E2" i="5"/>
  <c r="D2" i="5"/>
  <c r="A1" i="5"/>
  <c r="W17" i="7"/>
  <c r="W21" i="7" s="1"/>
  <c r="F26" i="6" s="1"/>
  <c r="V17" i="7"/>
  <c r="V21" i="7" s="1"/>
  <c r="F25" i="6" s="1"/>
  <c r="U17" i="7"/>
  <c r="U21" i="7" s="1"/>
  <c r="F24" i="6" s="1"/>
  <c r="T17" i="7"/>
  <c r="T21" i="7" s="1"/>
  <c r="F23" i="6" s="1"/>
  <c r="S17" i="7"/>
  <c r="S21" i="7" s="1"/>
  <c r="F22" i="6" s="1"/>
  <c r="R17" i="7"/>
  <c r="R21" i="7" s="1"/>
  <c r="F21" i="6" s="1"/>
  <c r="Q17" i="7"/>
  <c r="Q21" i="7" s="1"/>
  <c r="F20" i="6" s="1"/>
  <c r="P17" i="7"/>
  <c r="P21" i="7" s="1"/>
  <c r="F19" i="6" s="1"/>
  <c r="O17" i="7"/>
  <c r="O21" i="7" s="1"/>
  <c r="F18" i="6" s="1"/>
  <c r="N17" i="7"/>
  <c r="N21" i="7" s="1"/>
  <c r="F17" i="6" s="1"/>
  <c r="M17" i="7"/>
  <c r="M21" i="7" s="1"/>
  <c r="F16" i="6" s="1"/>
  <c r="L17" i="7"/>
  <c r="L21" i="7" s="1"/>
  <c r="F15" i="6" s="1"/>
  <c r="K17" i="7"/>
  <c r="K21" i="7" s="1"/>
  <c r="F14" i="6" s="1"/>
  <c r="J17" i="7"/>
  <c r="J21" i="7" s="1"/>
  <c r="F13" i="6" s="1"/>
  <c r="I17" i="7"/>
  <c r="I21" i="7" s="1"/>
  <c r="F12" i="6" s="1"/>
  <c r="H17" i="7"/>
  <c r="H21" i="7" s="1"/>
  <c r="F11" i="6" s="1"/>
  <c r="G17" i="7"/>
  <c r="G21" i="7" s="1"/>
  <c r="F10" i="6" s="1"/>
  <c r="F17" i="7"/>
  <c r="F21" i="7" s="1"/>
  <c r="F9" i="6" s="1"/>
  <c r="E17" i="7"/>
  <c r="E21" i="7" s="1"/>
  <c r="F8" i="6" s="1"/>
  <c r="D17" i="7"/>
  <c r="D21" i="7" s="1"/>
  <c r="F7" i="6" s="1"/>
  <c r="C17" i="7"/>
  <c r="W2" i="7"/>
  <c r="V2" i="7"/>
  <c r="U2" i="7"/>
  <c r="T2" i="7"/>
  <c r="S2" i="7"/>
  <c r="R2" i="7"/>
  <c r="Q2" i="7"/>
  <c r="P2" i="7"/>
  <c r="O2" i="7"/>
  <c r="N2" i="7"/>
  <c r="M2" i="7"/>
  <c r="L2" i="7"/>
  <c r="K2" i="7"/>
  <c r="J2" i="7"/>
  <c r="I2" i="7"/>
  <c r="H2" i="7"/>
  <c r="G2" i="7"/>
  <c r="F2" i="7"/>
  <c r="E2" i="7"/>
  <c r="D2" i="7"/>
  <c r="A1" i="7"/>
  <c r="W8" i="3"/>
  <c r="E26" i="6" s="1"/>
  <c r="V8" i="3"/>
  <c r="E25" i="6" s="1"/>
  <c r="U8" i="3"/>
  <c r="E24" i="6" s="1"/>
  <c r="T8" i="3"/>
  <c r="E23" i="6" s="1"/>
  <c r="S8" i="3"/>
  <c r="E22" i="6" s="1"/>
  <c r="R8" i="3"/>
  <c r="E21" i="6" s="1"/>
  <c r="Q8" i="3"/>
  <c r="E20" i="6" s="1"/>
  <c r="P8" i="3"/>
  <c r="E19" i="6" s="1"/>
  <c r="O8" i="3"/>
  <c r="E18" i="6" s="1"/>
  <c r="N8" i="3"/>
  <c r="E17" i="6" s="1"/>
  <c r="M8" i="3"/>
  <c r="E16" i="6" s="1"/>
  <c r="L8" i="3"/>
  <c r="E15" i="6" s="1"/>
  <c r="K8" i="3"/>
  <c r="E14" i="6" s="1"/>
  <c r="J8" i="3"/>
  <c r="E13" i="6" s="1"/>
  <c r="I8" i="3"/>
  <c r="E12" i="6" s="1"/>
  <c r="H8" i="3"/>
  <c r="E11" i="6" s="1"/>
  <c r="G8" i="3"/>
  <c r="E10" i="6" s="1"/>
  <c r="F8" i="3"/>
  <c r="E8" i="3"/>
  <c r="E8" i="6" s="1"/>
  <c r="D8" i="3"/>
  <c r="E7" i="6" s="1"/>
  <c r="C8" i="3"/>
  <c r="W2" i="3"/>
  <c r="V2" i="3"/>
  <c r="U2" i="3"/>
  <c r="T2" i="3"/>
  <c r="S2" i="3"/>
  <c r="R2" i="3"/>
  <c r="Q2" i="3"/>
  <c r="P2" i="3"/>
  <c r="O2" i="3"/>
  <c r="N2" i="3"/>
  <c r="M2" i="3"/>
  <c r="L2" i="3"/>
  <c r="K2" i="3"/>
  <c r="J2" i="3"/>
  <c r="I2" i="3"/>
  <c r="H2" i="3"/>
  <c r="G2" i="3"/>
  <c r="F2" i="3"/>
  <c r="E2" i="3"/>
  <c r="D2" i="3"/>
  <c r="A1" i="3"/>
</calcChain>
</file>

<file path=xl/sharedStrings.xml><?xml version="1.0" encoding="utf-8"?>
<sst xmlns="http://schemas.openxmlformats.org/spreadsheetml/2006/main" count="82" uniqueCount="51">
  <si>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</si>
  <si>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</si>
  <si>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</si>
  <si>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</si>
  <si>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</si>
  <si>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</si>
  <si>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</si>
  <si>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</si>
  <si>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</si>
  <si>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</si>
  <si>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</si>
  <si>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</si>
  <si>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</si>
  <si>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</si>
  <si>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</si>
  <si>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</si>
  <si>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</si>
  <si>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</si>
  <si>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</si>
  <si>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</si>
  <si>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</si>
  <si>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</si>
  <si>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</si>
  <si>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</si>
  <si>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</si>
  <si>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</si>
  <si>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</si>
  <si>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</si>
  <si>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</si>
  <si>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6N3614 Market Gardening </t>
  </si>
  <si>
    <t>Learner Record - 40%</t>
  </si>
  <si>
    <t xml:space="preserve">The learner has maintained a detailed report and self-reflective record of learning experiences, activities and skills acquired during Work Experience on an approved Fruit, Vegetable, Herb or Cut-flower production unit. </t>
  </si>
  <si>
    <t xml:space="preserve">Design a schedule and cultivate a range of crops including all necessary routine skills on an approved Fruit, Vegetable, Herb or Cut-flower production unit taking into account health and safety considerations and the adoption of relevant new crops and technologies. </t>
  </si>
  <si>
    <t>Assignment - 30%</t>
  </si>
  <si>
    <t xml:space="preserve">The learner has designed a Year Round Crop Production schedule for both a Polytunnel and an Outside crop to include Sowing, Planting &amp; Harvesting Plan:
 - Fertility requirements
 - Weed Control
</t>
  </si>
  <si>
    <t>Exam - Theory 30%</t>
  </si>
  <si>
    <t>Section A:  Short Answer Questions</t>
  </si>
  <si>
    <t>Section B:  Short Answer Questions</t>
  </si>
  <si>
    <t>SUBTOTAL</t>
  </si>
  <si>
    <t>Question No. 1</t>
  </si>
  <si>
    <t>Question No. 2</t>
  </si>
  <si>
    <t>Question No. 3</t>
  </si>
  <si>
    <t>Question No. 4</t>
  </si>
  <si>
    <t>Question No. 5</t>
  </si>
  <si>
    <t>Question No. 6</t>
  </si>
  <si>
    <t>Question No. 7</t>
  </si>
  <si>
    <t>Question No. 8</t>
  </si>
  <si>
    <t>Question No. 9</t>
  </si>
  <si>
    <t>Question No. 10</t>
  </si>
  <si>
    <t xml:space="preserve">An investigation of  all relevant legislation, Quality assurance and codes of practice taking into account health and safety considerations. </t>
  </si>
  <si>
    <t>The learner has devised an integrated Pest &amp; Disease Management Plan for the above crop.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</si>
</sst>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1" fillId="0" borderId="7" xfId="0" applyFont="1" applyBorder="1" applyAlignment="1">
      <alignment horizontal="center" vertical="center"/>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 fillId="0" borderId="1" xfId="0" applyFont="1" applyBorder="1" applyAlignment="1">
      <alignment horizontal="center"/>
    </xf>
    <xf numFmtId="164" fontId="1" fillId="0" borderId="1" xfId="0" applyNumberFormat="1" applyFont="1" applyFill="1" applyBorder="1" applyAlignment="1">
      <alignment horizontal="center" vertical="center"/>
    </xf>
    <xf numFmtId="0" fontId="0" fillId="3" borderId="1" xfId="0" applyFill="1" applyBorder="1" applyAlignment="1">
      <alignment horizontal="center"/>
    </xf>
    <xf numFmtId="0" fontId="9" fillId="0" borderId="1" xfId="0" applyFont="1" applyBorder="1" applyAlignment="1">
      <alignment horizontal="right" vertical="top"/>
    </xf>
    <xf numFmtId="0" fontId="0" fillId="0" borderId="1" xfId="0" applyBorder="1" applyAlignment="1">
      <alignment vertical="top" wrapText="1"/>
    </xf>
    <xf numFmtId="0" fontId="1" fillId="3" borderId="1" xfId="0" applyFont="1" applyFill="1" applyBorder="1" applyAlignment="1">
      <alignment vertical="top"/>
    </xf>
    <xf numFmtId="0" fontId="0" fillId="3" borderId="1" xfId="0" applyFill="1" applyBorder="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0" borderId="1" xfId="0" applyFont="1" applyFill="1" applyBorder="1" applyAlignment="1">
      <alignment horizontal="right" vertical="center"/>
    </xf>
    <xf numFmtId="0" fontId="1" fillId="2" borderId="10" xfId="0" applyFont="1" applyFill="1" applyBorder="1" applyAlignment="1">
      <alignment horizontal="right" vertical="center"/>
    </xf>
    <xf numFmtId="0" fontId="1" fillId="2" borderId="9" xfId="0" applyFont="1" applyFill="1" applyBorder="1" applyAlignment="1">
      <alignment horizontal="right" vertical="center"/>
    </xf>
    <xf numFmtId="0" fontId="1" fillId="3" borderId="4" xfId="0" applyFont="1" applyFill="1" applyBorder="1" applyAlignment="1">
      <alignmen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0" xfId="0" applyNumberFormat="1" applyFill="1" applyBorder="1" applyAlignment="1" applyProtection="1">
      <alignment horizontal="center" vertical="center"/>
    </xf>
    <xf numFmtId="164" fontId="0" fillId="3" borderId="4" xfId="0" applyNumberFormat="1" applyFill="1" applyBorder="1" applyAlignment="1" applyProtection="1">
      <alignment horizontal="center" vertical="center"/>
    </xf>
    <xf numFmtId="164" fontId="0" fillId="3" borderId="9" xfId="0" applyNumberFormat="1" applyFill="1" applyBorder="1" applyAlignment="1" applyProtection="1">
      <alignment horizontal="center" vertical="center"/>
    </xf>
  </cellXfs>
  <cellStyles count="1">
    <cellStyle name="Normal" xfId="0" builtinId="0"/>
  </cellStyles>
  <dxfs count="1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8" sqref="B28"/>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fapgkFOpgjqe4qaOyxHfBunRRm2u0KlIL2XVI/Kr1br56X5K6ko1ccEY3BYZvE6vd7Rd1jntnRCvYsG134kx6Q==" saltValue="ZzfcB3oymndYP6F6A0Gj5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1"/>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6N3614 Market Gardening </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33</v>
      </c>
      <c r="D3" s="45"/>
      <c r="E3" s="45"/>
      <c r="F3" s="45"/>
      <c r="G3" s="45"/>
      <c r="H3" s="45"/>
      <c r="I3" s="45"/>
      <c r="J3" s="45"/>
      <c r="K3" s="45"/>
      <c r="L3" s="45"/>
      <c r="M3" s="45"/>
      <c r="N3" s="45"/>
      <c r="O3" s="45"/>
      <c r="P3" s="45"/>
      <c r="Q3" s="45"/>
      <c r="R3" s="45"/>
      <c r="S3" s="45"/>
      <c r="T3" s="45"/>
      <c r="U3" s="45"/>
      <c r="V3" s="45"/>
      <c r="W3" s="45"/>
    </row>
    <row r="4" spans="1:23" ht="60" customHeight="1" x14ac:dyDescent="0.25">
      <c r="D4" s="45"/>
      <c r="E4" s="45"/>
      <c r="F4" s="45"/>
      <c r="G4" s="45"/>
      <c r="H4" s="45"/>
      <c r="I4" s="45"/>
      <c r="J4" s="45"/>
      <c r="K4" s="45"/>
      <c r="L4" s="45"/>
      <c r="M4" s="45"/>
      <c r="N4" s="45"/>
      <c r="O4" s="45"/>
      <c r="P4" s="45"/>
      <c r="Q4" s="45"/>
      <c r="R4" s="45"/>
      <c r="S4" s="45"/>
      <c r="T4" s="45"/>
      <c r="U4" s="45"/>
      <c r="V4" s="45"/>
      <c r="W4" s="45"/>
    </row>
    <row r="5" spans="1:23" ht="30" x14ac:dyDescent="0.25">
      <c r="A5" s="9" t="s">
        <v>11</v>
      </c>
      <c r="B5" s="10"/>
      <c r="C5" s="11" t="s">
        <v>12</v>
      </c>
      <c r="D5" s="46"/>
      <c r="E5" s="46"/>
      <c r="F5" s="46"/>
      <c r="G5" s="46"/>
      <c r="H5" s="46"/>
      <c r="I5" s="46"/>
      <c r="J5" s="46"/>
      <c r="K5" s="46"/>
      <c r="L5" s="46"/>
      <c r="M5" s="46"/>
      <c r="N5" s="46"/>
      <c r="O5" s="46"/>
      <c r="P5" s="46"/>
      <c r="Q5" s="46"/>
      <c r="R5" s="46"/>
      <c r="S5" s="46"/>
      <c r="T5" s="46"/>
      <c r="U5" s="46"/>
      <c r="V5" s="46"/>
      <c r="W5" s="46"/>
    </row>
    <row r="6" spans="1:23" ht="90" x14ac:dyDescent="0.25">
      <c r="A6" s="23" t="s">
        <v>13</v>
      </c>
      <c r="B6" s="8" t="s">
        <v>34</v>
      </c>
      <c r="C6" s="34">
        <v>20</v>
      </c>
      <c r="D6" s="29"/>
      <c r="E6" s="30"/>
      <c r="F6" s="30"/>
      <c r="G6" s="30"/>
      <c r="H6" s="30"/>
      <c r="I6" s="30"/>
      <c r="J6" s="30"/>
      <c r="K6" s="30"/>
      <c r="L6" s="30"/>
      <c r="M6" s="30"/>
      <c r="N6" s="30"/>
      <c r="O6" s="30"/>
      <c r="P6" s="30"/>
      <c r="Q6" s="30"/>
      <c r="R6" s="30"/>
      <c r="S6" s="30"/>
      <c r="T6" s="30"/>
      <c r="U6" s="30"/>
      <c r="V6" s="30"/>
      <c r="W6" s="30"/>
    </row>
    <row r="7" spans="1:23" ht="33.75" customHeight="1" x14ac:dyDescent="0.25">
      <c r="A7" s="23" t="s">
        <v>13</v>
      </c>
      <c r="B7" s="8" t="s">
        <v>50</v>
      </c>
      <c r="C7" s="34">
        <v>10</v>
      </c>
      <c r="D7" s="29"/>
      <c r="E7" s="30"/>
      <c r="F7" s="30"/>
      <c r="G7" s="30"/>
      <c r="H7" s="30"/>
      <c r="I7" s="30"/>
      <c r="J7" s="30"/>
      <c r="K7" s="30"/>
      <c r="L7" s="30"/>
      <c r="M7" s="30"/>
      <c r="N7" s="30"/>
      <c r="O7" s="30"/>
      <c r="P7" s="30"/>
      <c r="Q7" s="30"/>
      <c r="R7" s="30"/>
      <c r="S7" s="30"/>
      <c r="T7" s="30"/>
      <c r="U7" s="30"/>
      <c r="V7" s="30"/>
      <c r="W7" s="30"/>
    </row>
    <row r="8" spans="1:23" s="33" customFormat="1" x14ac:dyDescent="0.25">
      <c r="A8" s="31" t="s">
        <v>14</v>
      </c>
      <c r="B8" s="31"/>
      <c r="C8" s="32">
        <f t="shared" ref="C8:W8" si="0">SUM(C6:C7)</f>
        <v>30</v>
      </c>
      <c r="D8" s="32">
        <f t="shared" si="0"/>
        <v>0</v>
      </c>
      <c r="E8" s="32">
        <f t="shared" si="0"/>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row>
    <row r="10" spans="1:23" x14ac:dyDescent="0.25">
      <c r="A10" t="s">
        <v>15</v>
      </c>
      <c r="B10" t="s">
        <v>16</v>
      </c>
    </row>
    <row r="11" spans="1:23" x14ac:dyDescent="0.25">
      <c r="B11" t="s">
        <v>17</v>
      </c>
    </row>
  </sheetData>
  <sheetProtection algorithmName="SHA-512" hashValue="x36WhSdVbjJb0UncT3lVLM19Hz9JrcTr/CD6Mqe5KtSbTYO2Q/DhTIawxbi2gACx0avjk1mXv5QyWcSEZ+4Jrg==" saltValue="WbofD5BZU1ydDFDcZzbgQ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12" priority="220">
      <formula>D6&gt;$C6</formula>
    </cfRule>
  </conditionalFormatting>
  <conditionalFormatting sqref="D7:W7">
    <cfRule type="expression" dxfId="11" priority="160">
      <formula>D7&gt;$C7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6N3614 Market Gardening </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35</v>
      </c>
      <c r="D3" s="45"/>
      <c r="E3" s="45"/>
      <c r="F3" s="45"/>
      <c r="G3" s="45"/>
      <c r="H3" s="45"/>
      <c r="I3" s="45"/>
      <c r="J3" s="45"/>
      <c r="K3" s="45"/>
      <c r="L3" s="45"/>
      <c r="M3" s="45"/>
      <c r="N3" s="45"/>
      <c r="O3" s="45"/>
      <c r="P3" s="45"/>
      <c r="Q3" s="45"/>
      <c r="R3" s="45"/>
      <c r="S3" s="45"/>
      <c r="T3" s="45"/>
      <c r="U3" s="45"/>
      <c r="V3" s="45"/>
      <c r="W3" s="45"/>
    </row>
    <row r="4" spans="1:23" ht="60" customHeight="1" x14ac:dyDescent="0.25">
      <c r="D4" s="45"/>
      <c r="E4" s="45"/>
      <c r="F4" s="45"/>
      <c r="G4" s="45"/>
      <c r="H4" s="45"/>
      <c r="I4" s="45"/>
      <c r="J4" s="45"/>
      <c r="K4" s="45"/>
      <c r="L4" s="45"/>
      <c r="M4" s="45"/>
      <c r="N4" s="45"/>
      <c r="O4" s="45"/>
      <c r="P4" s="45"/>
      <c r="Q4" s="45"/>
      <c r="R4" s="45"/>
      <c r="S4" s="45"/>
      <c r="T4" s="45"/>
      <c r="U4" s="45"/>
      <c r="V4" s="45"/>
      <c r="W4" s="45"/>
    </row>
    <row r="5" spans="1:23" ht="30" x14ac:dyDescent="0.25">
      <c r="A5" s="9" t="s">
        <v>11</v>
      </c>
      <c r="B5" s="10"/>
      <c r="C5" s="11" t="s">
        <v>12</v>
      </c>
      <c r="D5" s="46"/>
      <c r="E5" s="46"/>
      <c r="F5" s="46"/>
      <c r="G5" s="46"/>
      <c r="H5" s="46"/>
      <c r="I5" s="46"/>
      <c r="J5" s="46"/>
      <c r="K5" s="46"/>
      <c r="L5" s="46"/>
      <c r="M5" s="46"/>
      <c r="N5" s="46"/>
      <c r="O5" s="46"/>
      <c r="P5" s="46"/>
      <c r="Q5" s="46"/>
      <c r="R5" s="46"/>
      <c r="S5" s="46"/>
      <c r="T5" s="46"/>
      <c r="U5" s="46"/>
      <c r="V5" s="46"/>
      <c r="W5" s="46"/>
    </row>
    <row r="6" spans="1:23" x14ac:dyDescent="0.25">
      <c r="A6" s="20" t="s">
        <v>36</v>
      </c>
      <c r="B6" s="21"/>
      <c r="C6" s="22"/>
      <c r="D6" s="55"/>
      <c r="E6" s="56"/>
      <c r="F6" s="56"/>
      <c r="G6" s="56"/>
      <c r="H6" s="56"/>
      <c r="I6" s="56"/>
      <c r="J6" s="56"/>
      <c r="K6" s="56"/>
      <c r="L6" s="56"/>
      <c r="M6" s="56"/>
      <c r="N6" s="56"/>
      <c r="O6" s="56"/>
      <c r="P6" s="56"/>
      <c r="Q6" s="56"/>
      <c r="R6" s="56"/>
      <c r="S6" s="56"/>
      <c r="T6" s="56"/>
      <c r="U6" s="56"/>
      <c r="V6" s="56"/>
      <c r="W6" s="57"/>
    </row>
    <row r="7" spans="1:23" x14ac:dyDescent="0.25">
      <c r="A7" s="40" t="s">
        <v>13</v>
      </c>
      <c r="B7" s="41" t="s">
        <v>39</v>
      </c>
      <c r="C7" s="35">
        <v>2</v>
      </c>
      <c r="D7" s="36"/>
      <c r="E7" s="36"/>
      <c r="F7" s="36"/>
      <c r="G7" s="36"/>
      <c r="H7" s="36"/>
      <c r="I7" s="36"/>
      <c r="J7" s="36"/>
      <c r="K7" s="36"/>
      <c r="L7" s="36"/>
      <c r="M7" s="36"/>
      <c r="N7" s="36"/>
      <c r="O7" s="36"/>
      <c r="P7" s="36"/>
      <c r="Q7" s="36"/>
      <c r="R7" s="36"/>
      <c r="S7" s="36"/>
      <c r="T7" s="36"/>
      <c r="U7" s="36"/>
      <c r="V7" s="36"/>
      <c r="W7" s="36"/>
    </row>
    <row r="8" spans="1:23" x14ac:dyDescent="0.25">
      <c r="A8" s="40" t="s">
        <v>13</v>
      </c>
      <c r="B8" s="41" t="s">
        <v>40</v>
      </c>
      <c r="C8" s="35">
        <v>2</v>
      </c>
      <c r="D8" s="36"/>
      <c r="E8" s="36"/>
      <c r="F8" s="36"/>
      <c r="G8" s="36"/>
      <c r="H8" s="36"/>
      <c r="I8" s="36"/>
      <c r="J8" s="36"/>
      <c r="K8" s="36"/>
      <c r="L8" s="36"/>
      <c r="M8" s="36"/>
      <c r="N8" s="36"/>
      <c r="O8" s="36"/>
      <c r="P8" s="36"/>
      <c r="Q8" s="36"/>
      <c r="R8" s="36"/>
      <c r="S8" s="36"/>
      <c r="T8" s="36"/>
      <c r="U8" s="36"/>
      <c r="V8" s="36"/>
      <c r="W8" s="36"/>
    </row>
    <row r="9" spans="1:23" x14ac:dyDescent="0.25">
      <c r="A9" s="40" t="s">
        <v>13</v>
      </c>
      <c r="B9" s="41" t="s">
        <v>41</v>
      </c>
      <c r="C9" s="35">
        <v>2</v>
      </c>
      <c r="D9" s="36"/>
      <c r="E9" s="36"/>
      <c r="F9" s="36"/>
      <c r="G9" s="36"/>
      <c r="H9" s="36"/>
      <c r="I9" s="36"/>
      <c r="J9" s="36"/>
      <c r="K9" s="36"/>
      <c r="L9" s="36"/>
      <c r="M9" s="36"/>
      <c r="N9" s="36"/>
      <c r="O9" s="36"/>
      <c r="P9" s="36"/>
      <c r="Q9" s="36"/>
      <c r="R9" s="36"/>
      <c r="S9" s="36"/>
      <c r="T9" s="36"/>
      <c r="U9" s="36"/>
      <c r="V9" s="36"/>
      <c r="W9" s="36"/>
    </row>
    <row r="10" spans="1:23" x14ac:dyDescent="0.25">
      <c r="A10" s="40" t="s">
        <v>13</v>
      </c>
      <c r="B10" s="41" t="s">
        <v>42</v>
      </c>
      <c r="C10" s="35">
        <v>2</v>
      </c>
      <c r="D10" s="36"/>
      <c r="E10" s="36"/>
      <c r="F10" s="36"/>
      <c r="G10" s="36"/>
      <c r="H10" s="36"/>
      <c r="I10" s="36"/>
      <c r="J10" s="36"/>
      <c r="K10" s="36"/>
      <c r="L10" s="36"/>
      <c r="M10" s="36"/>
      <c r="N10" s="36"/>
      <c r="O10" s="36"/>
      <c r="P10" s="36"/>
      <c r="Q10" s="36"/>
      <c r="R10" s="36"/>
      <c r="S10" s="36"/>
      <c r="T10" s="36"/>
      <c r="U10" s="36"/>
      <c r="V10" s="36"/>
      <c r="W10" s="36"/>
    </row>
    <row r="11" spans="1:23" x14ac:dyDescent="0.25">
      <c r="A11" s="40" t="s">
        <v>13</v>
      </c>
      <c r="B11" s="41" t="s">
        <v>43</v>
      </c>
      <c r="C11" s="35">
        <v>2</v>
      </c>
      <c r="D11" s="36"/>
      <c r="E11" s="36"/>
      <c r="F11" s="36"/>
      <c r="G11" s="36"/>
      <c r="H11" s="36"/>
      <c r="I11" s="36"/>
      <c r="J11" s="36"/>
      <c r="K11" s="36"/>
      <c r="L11" s="36"/>
      <c r="M11" s="36"/>
      <c r="N11" s="36"/>
      <c r="O11" s="36"/>
      <c r="P11" s="36"/>
      <c r="Q11" s="36"/>
      <c r="R11" s="36"/>
      <c r="S11" s="36"/>
      <c r="T11" s="36"/>
      <c r="U11" s="36"/>
      <c r="V11" s="36"/>
      <c r="W11" s="36"/>
    </row>
    <row r="12" spans="1:23" x14ac:dyDescent="0.25">
      <c r="A12" s="40" t="s">
        <v>13</v>
      </c>
      <c r="B12" s="41" t="s">
        <v>44</v>
      </c>
      <c r="C12" s="35">
        <v>2</v>
      </c>
      <c r="D12" s="36"/>
      <c r="E12" s="36"/>
      <c r="F12" s="36"/>
      <c r="G12" s="36"/>
      <c r="H12" s="36"/>
      <c r="I12" s="36"/>
      <c r="J12" s="36"/>
      <c r="K12" s="36"/>
      <c r="L12" s="36"/>
      <c r="M12" s="36"/>
      <c r="N12" s="36"/>
      <c r="O12" s="36"/>
      <c r="P12" s="36"/>
      <c r="Q12" s="36"/>
      <c r="R12" s="36"/>
      <c r="S12" s="36"/>
      <c r="T12" s="36"/>
      <c r="U12" s="36"/>
      <c r="V12" s="36"/>
      <c r="W12" s="36"/>
    </row>
    <row r="13" spans="1:23" x14ac:dyDescent="0.25">
      <c r="A13" s="40" t="s">
        <v>13</v>
      </c>
      <c r="B13" s="41" t="s">
        <v>45</v>
      </c>
      <c r="C13" s="35">
        <v>2</v>
      </c>
      <c r="D13" s="36"/>
      <c r="E13" s="36"/>
      <c r="F13" s="36"/>
      <c r="G13" s="36"/>
      <c r="H13" s="36"/>
      <c r="I13" s="36"/>
      <c r="J13" s="36"/>
      <c r="K13" s="36"/>
      <c r="L13" s="36"/>
      <c r="M13" s="36"/>
      <c r="N13" s="36"/>
      <c r="O13" s="36"/>
      <c r="P13" s="36"/>
      <c r="Q13" s="36"/>
      <c r="R13" s="36"/>
      <c r="S13" s="36"/>
      <c r="T13" s="36"/>
      <c r="U13" s="36"/>
      <c r="V13" s="36"/>
      <c r="W13" s="36"/>
    </row>
    <row r="14" spans="1:23" x14ac:dyDescent="0.25">
      <c r="A14" s="40" t="s">
        <v>13</v>
      </c>
      <c r="B14" s="41" t="s">
        <v>46</v>
      </c>
      <c r="C14" s="35">
        <v>2</v>
      </c>
      <c r="D14" s="36"/>
      <c r="E14" s="36"/>
      <c r="F14" s="36"/>
      <c r="G14" s="36"/>
      <c r="H14" s="36"/>
      <c r="I14" s="36"/>
      <c r="J14" s="36"/>
      <c r="K14" s="36"/>
      <c r="L14" s="36"/>
      <c r="M14" s="36"/>
      <c r="N14" s="36"/>
      <c r="O14" s="36"/>
      <c r="P14" s="36"/>
      <c r="Q14" s="36"/>
      <c r="R14" s="36"/>
      <c r="S14" s="36"/>
      <c r="T14" s="36"/>
      <c r="U14" s="36"/>
      <c r="V14" s="36"/>
      <c r="W14" s="36"/>
    </row>
    <row r="15" spans="1:23" x14ac:dyDescent="0.25">
      <c r="A15" s="40" t="s">
        <v>13</v>
      </c>
      <c r="B15" s="41" t="s">
        <v>47</v>
      </c>
      <c r="C15" s="35">
        <v>2</v>
      </c>
      <c r="D15" s="36"/>
      <c r="E15" s="36"/>
      <c r="F15" s="36"/>
      <c r="G15" s="36"/>
      <c r="H15" s="36"/>
      <c r="I15" s="36"/>
      <c r="J15" s="36"/>
      <c r="K15" s="36"/>
      <c r="L15" s="36"/>
      <c r="M15" s="36"/>
      <c r="N15" s="36"/>
      <c r="O15" s="36"/>
      <c r="P15" s="36"/>
      <c r="Q15" s="36"/>
      <c r="R15" s="36"/>
      <c r="S15" s="36"/>
      <c r="T15" s="36"/>
      <c r="U15" s="36"/>
      <c r="V15" s="36"/>
      <c r="W15" s="36"/>
    </row>
    <row r="16" spans="1:23" x14ac:dyDescent="0.25">
      <c r="A16" s="40" t="s">
        <v>13</v>
      </c>
      <c r="B16" s="41" t="s">
        <v>48</v>
      </c>
      <c r="C16" s="37">
        <v>2</v>
      </c>
      <c r="D16" s="36"/>
      <c r="E16" s="36"/>
      <c r="F16" s="36"/>
      <c r="G16" s="36"/>
      <c r="H16" s="36"/>
      <c r="I16" s="36"/>
      <c r="J16" s="36"/>
      <c r="K16" s="36"/>
      <c r="L16" s="36"/>
      <c r="M16" s="36"/>
      <c r="N16" s="36"/>
      <c r="O16" s="36"/>
      <c r="P16" s="36"/>
      <c r="Q16" s="36"/>
      <c r="R16" s="36"/>
      <c r="S16" s="36"/>
      <c r="T16" s="36"/>
      <c r="U16" s="36"/>
      <c r="V16" s="36"/>
      <c r="W16" s="36"/>
    </row>
    <row r="17" spans="1:23" s="33" customFormat="1" x14ac:dyDescent="0.25">
      <c r="A17" s="47" t="s">
        <v>38</v>
      </c>
      <c r="B17" s="47"/>
      <c r="C17" s="38">
        <f t="shared" ref="C17:W17" si="0">SUM(C6:C16)</f>
        <v>20</v>
      </c>
      <c r="D17" s="38">
        <f t="shared" si="0"/>
        <v>0</v>
      </c>
      <c r="E17" s="38">
        <f t="shared" si="0"/>
        <v>0</v>
      </c>
      <c r="F17" s="38">
        <f t="shared" si="0"/>
        <v>0</v>
      </c>
      <c r="G17" s="38">
        <f t="shared" si="0"/>
        <v>0</v>
      </c>
      <c r="H17" s="38">
        <f t="shared" si="0"/>
        <v>0</v>
      </c>
      <c r="I17" s="38">
        <f t="shared" si="0"/>
        <v>0</v>
      </c>
      <c r="J17" s="38">
        <f t="shared" si="0"/>
        <v>0</v>
      </c>
      <c r="K17" s="38">
        <f t="shared" si="0"/>
        <v>0</v>
      </c>
      <c r="L17" s="38">
        <f t="shared" si="0"/>
        <v>0</v>
      </c>
      <c r="M17" s="38">
        <f t="shared" si="0"/>
        <v>0</v>
      </c>
      <c r="N17" s="38">
        <f t="shared" si="0"/>
        <v>0</v>
      </c>
      <c r="O17" s="38">
        <f t="shared" si="0"/>
        <v>0</v>
      </c>
      <c r="P17" s="38">
        <f t="shared" si="0"/>
        <v>0</v>
      </c>
      <c r="Q17" s="38">
        <f t="shared" si="0"/>
        <v>0</v>
      </c>
      <c r="R17" s="38">
        <f t="shared" si="0"/>
        <v>0</v>
      </c>
      <c r="S17" s="38">
        <f t="shared" si="0"/>
        <v>0</v>
      </c>
      <c r="T17" s="38">
        <f t="shared" si="0"/>
        <v>0</v>
      </c>
      <c r="U17" s="38">
        <f t="shared" si="0"/>
        <v>0</v>
      </c>
      <c r="V17" s="38">
        <f t="shared" si="0"/>
        <v>0</v>
      </c>
      <c r="W17" s="38">
        <f t="shared" si="0"/>
        <v>0</v>
      </c>
    </row>
    <row r="18" spans="1:23" x14ac:dyDescent="0.25">
      <c r="A18" s="42" t="s">
        <v>37</v>
      </c>
      <c r="B18" s="43"/>
      <c r="C18" s="39"/>
      <c r="D18" s="55"/>
      <c r="E18" s="56"/>
      <c r="F18" s="56"/>
      <c r="G18" s="56"/>
      <c r="H18" s="56"/>
      <c r="I18" s="56"/>
      <c r="J18" s="56"/>
      <c r="K18" s="56"/>
      <c r="L18" s="56"/>
      <c r="M18" s="56"/>
      <c r="N18" s="56"/>
      <c r="O18" s="56"/>
      <c r="P18" s="56"/>
      <c r="Q18" s="56"/>
      <c r="R18" s="56"/>
      <c r="S18" s="56"/>
      <c r="T18" s="56"/>
      <c r="U18" s="56"/>
      <c r="V18" s="56"/>
      <c r="W18" s="57"/>
    </row>
    <row r="19" spans="1:23" x14ac:dyDescent="0.25">
      <c r="A19" s="40" t="s">
        <v>13</v>
      </c>
      <c r="B19" s="41" t="s">
        <v>39</v>
      </c>
      <c r="C19" s="35">
        <v>10</v>
      </c>
      <c r="D19" s="36"/>
      <c r="E19" s="36"/>
      <c r="F19" s="36"/>
      <c r="G19" s="36"/>
      <c r="H19" s="36"/>
      <c r="I19" s="36"/>
      <c r="J19" s="36"/>
      <c r="K19" s="36"/>
      <c r="L19" s="36"/>
      <c r="M19" s="36"/>
      <c r="N19" s="36"/>
      <c r="O19" s="36"/>
      <c r="P19" s="36"/>
      <c r="Q19" s="36"/>
      <c r="R19" s="36"/>
      <c r="S19" s="36"/>
      <c r="T19" s="36"/>
      <c r="U19" s="36"/>
      <c r="V19" s="36"/>
      <c r="W19" s="36"/>
    </row>
    <row r="20" spans="1:23" x14ac:dyDescent="0.25">
      <c r="A20" s="47" t="s">
        <v>38</v>
      </c>
      <c r="B20" s="47"/>
      <c r="C20" s="38">
        <f>SUM(C19)</f>
        <v>10</v>
      </c>
      <c r="D20" s="38">
        <f t="shared" ref="D20:W20" si="1">SUM(D19)</f>
        <v>0</v>
      </c>
      <c r="E20" s="38">
        <f t="shared" si="1"/>
        <v>0</v>
      </c>
      <c r="F20" s="38">
        <f t="shared" si="1"/>
        <v>0</v>
      </c>
      <c r="G20" s="38">
        <f t="shared" si="1"/>
        <v>0</v>
      </c>
      <c r="H20" s="38">
        <f t="shared" si="1"/>
        <v>0</v>
      </c>
      <c r="I20" s="38">
        <f t="shared" si="1"/>
        <v>0</v>
      </c>
      <c r="J20" s="38">
        <f t="shared" si="1"/>
        <v>0</v>
      </c>
      <c r="K20" s="38">
        <f t="shared" si="1"/>
        <v>0</v>
      </c>
      <c r="L20" s="38">
        <f t="shared" si="1"/>
        <v>0</v>
      </c>
      <c r="M20" s="38">
        <f t="shared" si="1"/>
        <v>0</v>
      </c>
      <c r="N20" s="38">
        <f t="shared" si="1"/>
        <v>0</v>
      </c>
      <c r="O20" s="38">
        <f t="shared" si="1"/>
        <v>0</v>
      </c>
      <c r="P20" s="38">
        <f t="shared" si="1"/>
        <v>0</v>
      </c>
      <c r="Q20" s="38">
        <f t="shared" si="1"/>
        <v>0</v>
      </c>
      <c r="R20" s="38">
        <f t="shared" si="1"/>
        <v>0</v>
      </c>
      <c r="S20" s="38">
        <f t="shared" si="1"/>
        <v>0</v>
      </c>
      <c r="T20" s="38">
        <f t="shared" si="1"/>
        <v>0</v>
      </c>
      <c r="U20" s="38">
        <f t="shared" si="1"/>
        <v>0</v>
      </c>
      <c r="V20" s="38">
        <f t="shared" si="1"/>
        <v>0</v>
      </c>
      <c r="W20" s="38">
        <f t="shared" si="1"/>
        <v>0</v>
      </c>
    </row>
    <row r="21" spans="1:23" x14ac:dyDescent="0.25">
      <c r="A21" s="48" t="s">
        <v>14</v>
      </c>
      <c r="B21" s="49"/>
      <c r="C21" s="32">
        <f>SUM(C17+C20)</f>
        <v>30</v>
      </c>
      <c r="D21" s="32">
        <f t="shared" ref="D21:W21" si="2">SUM(D17+D20)</f>
        <v>0</v>
      </c>
      <c r="E21" s="32">
        <f t="shared" si="2"/>
        <v>0</v>
      </c>
      <c r="F21" s="32">
        <f t="shared" si="2"/>
        <v>0</v>
      </c>
      <c r="G21" s="32">
        <f t="shared" si="2"/>
        <v>0</v>
      </c>
      <c r="H21" s="32">
        <f t="shared" si="2"/>
        <v>0</v>
      </c>
      <c r="I21" s="32">
        <f t="shared" si="2"/>
        <v>0</v>
      </c>
      <c r="J21" s="32">
        <f t="shared" si="2"/>
        <v>0</v>
      </c>
      <c r="K21" s="32">
        <f t="shared" si="2"/>
        <v>0</v>
      </c>
      <c r="L21" s="32">
        <f t="shared" si="2"/>
        <v>0</v>
      </c>
      <c r="M21" s="32">
        <f t="shared" si="2"/>
        <v>0</v>
      </c>
      <c r="N21" s="32">
        <f t="shared" si="2"/>
        <v>0</v>
      </c>
      <c r="O21" s="32">
        <f t="shared" si="2"/>
        <v>0</v>
      </c>
      <c r="P21" s="32">
        <f t="shared" si="2"/>
        <v>0</v>
      </c>
      <c r="Q21" s="32">
        <f t="shared" si="2"/>
        <v>0</v>
      </c>
      <c r="R21" s="32">
        <f t="shared" si="2"/>
        <v>0</v>
      </c>
      <c r="S21" s="32">
        <f t="shared" si="2"/>
        <v>0</v>
      </c>
      <c r="T21" s="32">
        <f t="shared" si="2"/>
        <v>0</v>
      </c>
      <c r="U21" s="32">
        <f t="shared" si="2"/>
        <v>0</v>
      </c>
      <c r="V21" s="32">
        <f t="shared" si="2"/>
        <v>0</v>
      </c>
      <c r="W21" s="32">
        <f t="shared" si="2"/>
        <v>0</v>
      </c>
    </row>
    <row r="23" spans="1:23" x14ac:dyDescent="0.25">
      <c r="A23" t="s">
        <v>15</v>
      </c>
      <c r="B23" t="s">
        <v>16</v>
      </c>
    </row>
    <row r="24" spans="1:23" x14ac:dyDescent="0.25">
      <c r="B24" t="s">
        <v>17</v>
      </c>
    </row>
  </sheetData>
  <sheetProtection algorithmName="SHA-512" hashValue="dANxqs4UF2nCjtv+GwzaP1L7Vd73Dw7Gko3b29eA0KLJgg3nJMgFlv4yVohDcwSt9N/bmCW322h3V5W131TbqQ==" saltValue="JkvAtGUyzUZIRBvRJz2c+w==" spinCount="100000" sheet="1" objects="1" scenarios="1" selectLockedCells="1"/>
  <mergeCells count="25">
    <mergeCell ref="O2:O5"/>
    <mergeCell ref="D6:W6"/>
    <mergeCell ref="D18:W18"/>
    <mergeCell ref="V2:V5"/>
    <mergeCell ref="W2:W5"/>
    <mergeCell ref="P2:P5"/>
    <mergeCell ref="Q2:Q5"/>
    <mergeCell ref="R2:R5"/>
    <mergeCell ref="S2:S5"/>
    <mergeCell ref="T2:T5"/>
    <mergeCell ref="U2:U5"/>
    <mergeCell ref="A17:B17"/>
    <mergeCell ref="A20:B20"/>
    <mergeCell ref="A21:B21"/>
    <mergeCell ref="M2:M5"/>
    <mergeCell ref="N2:N5"/>
    <mergeCell ref="D2:D5"/>
    <mergeCell ref="E2:E5"/>
    <mergeCell ref="F2:F5"/>
    <mergeCell ref="G2:G5"/>
    <mergeCell ref="H2:H5"/>
    <mergeCell ref="I2:I5"/>
    <mergeCell ref="J2:J5"/>
    <mergeCell ref="K2:K5"/>
    <mergeCell ref="L2:L5"/>
  </mergeCells>
  <conditionalFormatting sqref="D7:W16">
    <cfRule type="expression" dxfId="10" priority="422">
      <formula>D7&gt;$C7</formula>
    </cfRule>
  </conditionalFormatting>
  <conditionalFormatting sqref="D6">
    <cfRule type="expression" dxfId="9" priority="382">
      <formula>D6&gt;$C6</formula>
    </cfRule>
  </conditionalFormatting>
  <conditionalFormatting sqref="D18">
    <cfRule type="expression" dxfId="7" priority="162">
      <formula>D18&gt;$C18</formula>
    </cfRule>
  </conditionalFormatting>
  <conditionalFormatting sqref="D19:W19">
    <cfRule type="expression" dxfId="5" priority="202">
      <formula>D19&gt;$C19</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
  <sheetViews>
    <sheetView workbookViewId="0">
      <pane xSplit="2" ySplit="5" topLeftCell="C6" activePane="bottomRight" state="frozen"/>
      <selection pane="topRight" activeCell="C1" sqref="C1"/>
      <selection pane="bottomLeft" activeCell="A6" sqref="A6"/>
      <selection pane="bottomRight" activeCell="E8" sqref="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6N3614 Market Gardening </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30</v>
      </c>
      <c r="D3" s="45"/>
      <c r="E3" s="45"/>
      <c r="F3" s="45"/>
      <c r="G3" s="45"/>
      <c r="H3" s="45"/>
      <c r="I3" s="45"/>
      <c r="J3" s="45"/>
      <c r="K3" s="45"/>
      <c r="L3" s="45"/>
      <c r="M3" s="45"/>
      <c r="N3" s="45"/>
      <c r="O3" s="45"/>
      <c r="P3" s="45"/>
      <c r="Q3" s="45"/>
      <c r="R3" s="45"/>
      <c r="S3" s="45"/>
      <c r="T3" s="45"/>
      <c r="U3" s="45"/>
      <c r="V3" s="45"/>
      <c r="W3" s="45"/>
    </row>
    <row r="4" spans="1:23" ht="60" customHeight="1" x14ac:dyDescent="0.25">
      <c r="D4" s="45"/>
      <c r="E4" s="45"/>
      <c r="F4" s="45"/>
      <c r="G4" s="45"/>
      <c r="H4" s="45"/>
      <c r="I4" s="45"/>
      <c r="J4" s="45"/>
      <c r="K4" s="45"/>
      <c r="L4" s="45"/>
      <c r="M4" s="45"/>
      <c r="N4" s="45"/>
      <c r="O4" s="45"/>
      <c r="P4" s="45"/>
      <c r="Q4" s="45"/>
      <c r="R4" s="45"/>
      <c r="S4" s="45"/>
      <c r="T4" s="45"/>
      <c r="U4" s="45"/>
      <c r="V4" s="45"/>
      <c r="W4" s="45"/>
    </row>
    <row r="5" spans="1:23" ht="30" x14ac:dyDescent="0.25">
      <c r="A5" s="9" t="s">
        <v>11</v>
      </c>
      <c r="B5" s="10"/>
      <c r="C5" s="11" t="s">
        <v>12</v>
      </c>
      <c r="D5" s="46"/>
      <c r="E5" s="46"/>
      <c r="F5" s="46"/>
      <c r="G5" s="46"/>
      <c r="H5" s="46"/>
      <c r="I5" s="46"/>
      <c r="J5" s="46"/>
      <c r="K5" s="46"/>
      <c r="L5" s="46"/>
      <c r="M5" s="46"/>
      <c r="N5" s="46"/>
      <c r="O5" s="46"/>
      <c r="P5" s="46"/>
      <c r="Q5" s="46"/>
      <c r="R5" s="46"/>
      <c r="S5" s="46"/>
      <c r="T5" s="46"/>
      <c r="U5" s="46"/>
      <c r="V5" s="46"/>
      <c r="W5" s="46"/>
    </row>
    <row r="6" spans="1:23" ht="62.25" customHeight="1" x14ac:dyDescent="0.25">
      <c r="A6" s="50" t="s">
        <v>31</v>
      </c>
      <c r="B6" s="50"/>
      <c r="C6" s="22"/>
      <c r="D6" s="55"/>
      <c r="E6" s="56"/>
      <c r="F6" s="56"/>
      <c r="G6" s="56"/>
      <c r="H6" s="56"/>
      <c r="I6" s="56"/>
      <c r="J6" s="56"/>
      <c r="K6" s="56"/>
      <c r="L6" s="56"/>
      <c r="M6" s="56"/>
      <c r="N6" s="56"/>
      <c r="O6" s="56"/>
      <c r="P6" s="56"/>
      <c r="Q6" s="56"/>
      <c r="R6" s="56"/>
      <c r="S6" s="56"/>
      <c r="T6" s="56"/>
      <c r="U6" s="56"/>
      <c r="V6" s="56"/>
      <c r="W6" s="57"/>
    </row>
    <row r="7" spans="1:23" ht="48" customHeight="1" x14ac:dyDescent="0.25">
      <c r="A7" s="23" t="s">
        <v>13</v>
      </c>
      <c r="B7" s="8" t="s">
        <v>49</v>
      </c>
      <c r="C7" s="34">
        <v>5</v>
      </c>
      <c r="D7" s="29"/>
      <c r="E7" s="30"/>
      <c r="F7" s="30"/>
      <c r="G7" s="30"/>
      <c r="H7" s="30"/>
      <c r="I7" s="30"/>
      <c r="J7" s="30"/>
      <c r="K7" s="30"/>
      <c r="L7" s="30"/>
      <c r="M7" s="30"/>
      <c r="N7" s="30"/>
      <c r="O7" s="30"/>
      <c r="P7" s="30"/>
      <c r="Q7" s="30"/>
      <c r="R7" s="30"/>
      <c r="S7" s="30"/>
      <c r="T7" s="30"/>
      <c r="U7" s="30"/>
      <c r="V7" s="30"/>
      <c r="W7" s="30"/>
    </row>
    <row r="8" spans="1:23" ht="78" customHeight="1" x14ac:dyDescent="0.25">
      <c r="A8" s="23" t="s">
        <v>13</v>
      </c>
      <c r="B8" s="8" t="s">
        <v>32</v>
      </c>
      <c r="C8" s="34">
        <v>35</v>
      </c>
      <c r="D8" s="29"/>
      <c r="E8" s="30"/>
      <c r="F8" s="30"/>
      <c r="G8" s="30"/>
      <c r="H8" s="30"/>
      <c r="I8" s="30"/>
      <c r="J8" s="30"/>
      <c r="K8" s="30"/>
      <c r="L8" s="30"/>
      <c r="M8" s="30"/>
      <c r="N8" s="30"/>
      <c r="O8" s="30"/>
      <c r="P8" s="30"/>
      <c r="Q8" s="30"/>
      <c r="R8" s="30"/>
      <c r="S8" s="30"/>
      <c r="T8" s="30"/>
      <c r="U8" s="30"/>
      <c r="V8" s="30"/>
      <c r="W8" s="30"/>
    </row>
    <row r="9" spans="1:23" s="33" customFormat="1" x14ac:dyDescent="0.25">
      <c r="A9" s="31" t="s">
        <v>14</v>
      </c>
      <c r="B9" s="31"/>
      <c r="C9" s="32">
        <f t="shared" ref="C9:W9" si="0">SUM(C6:C8)</f>
        <v>40</v>
      </c>
      <c r="D9" s="32">
        <f t="shared" si="0"/>
        <v>0</v>
      </c>
      <c r="E9" s="32">
        <f t="shared" si="0"/>
        <v>0</v>
      </c>
      <c r="F9" s="32">
        <f t="shared" si="0"/>
        <v>0</v>
      </c>
      <c r="G9" s="32">
        <f t="shared" si="0"/>
        <v>0</v>
      </c>
      <c r="H9" s="32">
        <f t="shared" si="0"/>
        <v>0</v>
      </c>
      <c r="I9" s="32">
        <f t="shared" si="0"/>
        <v>0</v>
      </c>
      <c r="J9" s="32">
        <f t="shared" si="0"/>
        <v>0</v>
      </c>
      <c r="K9" s="32">
        <f t="shared" si="0"/>
        <v>0</v>
      </c>
      <c r="L9" s="32">
        <f t="shared" si="0"/>
        <v>0</v>
      </c>
      <c r="M9" s="32">
        <f t="shared" si="0"/>
        <v>0</v>
      </c>
      <c r="N9" s="32">
        <f t="shared" si="0"/>
        <v>0</v>
      </c>
      <c r="O9" s="32">
        <f t="shared" si="0"/>
        <v>0</v>
      </c>
      <c r="P9" s="32">
        <f t="shared" si="0"/>
        <v>0</v>
      </c>
      <c r="Q9" s="32">
        <f t="shared" si="0"/>
        <v>0</v>
      </c>
      <c r="R9" s="32">
        <f t="shared" si="0"/>
        <v>0</v>
      </c>
      <c r="S9" s="32">
        <f t="shared" si="0"/>
        <v>0</v>
      </c>
      <c r="T9" s="32">
        <f t="shared" si="0"/>
        <v>0</v>
      </c>
      <c r="U9" s="32">
        <f t="shared" si="0"/>
        <v>0</v>
      </c>
      <c r="V9" s="32">
        <f t="shared" si="0"/>
        <v>0</v>
      </c>
      <c r="W9" s="32">
        <f t="shared" si="0"/>
        <v>0</v>
      </c>
    </row>
    <row r="11" spans="1:23" x14ac:dyDescent="0.25">
      <c r="A11" t="s">
        <v>15</v>
      </c>
      <c r="B11" t="s">
        <v>16</v>
      </c>
    </row>
    <row r="12" spans="1:23" x14ac:dyDescent="0.25">
      <c r="B12" t="s">
        <v>17</v>
      </c>
    </row>
  </sheetData>
  <sheetProtection algorithmName="SHA-512" hashValue="KriefbjBcz24uen4cCWTsEEwhAQZilyYjCM4P5tjR2SKF/bx95k2+JpZraOl1X0itI2EeYK2W+Qyjsup1D7YkA==" saltValue="LS1inczLpxaUp3FLILKbbA==" spinCount="100000" sheet="1" objects="1" scenarios="1" selectLockedCells="1"/>
  <mergeCells count="22">
    <mergeCell ref="D6:W6"/>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4" priority="220">
      <formula>D7&gt;$C7</formula>
    </cfRule>
  </conditionalFormatting>
  <conditionalFormatting sqref="D6">
    <cfRule type="expression" dxfId="3" priority="180">
      <formula>D6&gt;$C6</formula>
    </cfRule>
  </conditionalFormatting>
  <conditionalFormatting sqref="D8:W8">
    <cfRule type="expression" dxfId="1" priority="160">
      <formula>D8&gt;$C8</formula>
    </cfRule>
  </conditionalFormatting>
  <pageMargins left="0.7" right="0.7" top="0.75" bottom="0.75" header="0.3" footer="0.3"/>
  <pageSetup paperSize="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10" workbookViewId="0">
      <selection activeCell="J14" sqref="J14"/>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 xml:space="preserve">6N3614 Market Gardening </v>
      </c>
    </row>
    <row r="6" spans="1:10" x14ac:dyDescent="0.25">
      <c r="A6" s="15" t="s">
        <v>7</v>
      </c>
      <c r="B6" s="15" t="s">
        <v>9</v>
      </c>
      <c r="C6" s="15" t="s">
        <v>8</v>
      </c>
      <c r="D6" s="16" t="s">
        <v>20</v>
      </c>
      <c r="E6" s="16" t="s">
        <v>21</v>
      </c>
      <c r="F6" s="16" t="s">
        <v>22</v>
      </c>
      <c r="G6" s="16" t="s">
        <v>23</v>
      </c>
      <c r="H6" s="16" t="s">
        <v>24</v>
      </c>
      <c r="I6" s="16" t="s">
        <v>25</v>
      </c>
      <c r="J6" s="16" t="s">
        <v>26</v>
      </c>
    </row>
    <row r="7" spans="1:10" ht="23.25" customHeight="1" x14ac:dyDescent="0.25">
      <c r="A7" s="19">
        <v>1</v>
      </c>
      <c r="B7" s="24" t="str">
        <f>IF(Learners!C11="","",Learners!C11)</f>
        <v/>
      </c>
      <c r="C7" s="24" t="str">
        <f>IF(Learners!B11="","",Learners!B11)</f>
        <v/>
      </c>
      <c r="D7" s="19" t="str">
        <f>IF(Learners!D$11="","",Learners!D$11)</f>
        <v/>
      </c>
      <c r="E7" s="19">
        <f>Assignment!$D$8</f>
        <v>0</v>
      </c>
      <c r="F7" s="19">
        <f>Exam!$D$21</f>
        <v>0</v>
      </c>
      <c r="G7" s="19">
        <f>'Learner Record'!$D$9</f>
        <v>0</v>
      </c>
      <c r="H7" s="19" t="str">
        <f t="shared" ref="H7:H26" si="0">IF(B7="","",SUM(E7:G7))</f>
        <v/>
      </c>
      <c r="I7" s="19"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Assignment!$E$8</f>
        <v>0</v>
      </c>
      <c r="F8" s="26">
        <f>Exam!$E$21</f>
        <v>0</v>
      </c>
      <c r="G8" s="26">
        <f>'Learner Record'!$E$9</f>
        <v>0</v>
      </c>
      <c r="H8" s="26" t="str">
        <f t="shared" si="0"/>
        <v/>
      </c>
      <c r="I8" s="18" t="str">
        <f t="shared" ref="I8:I26" si="1">IF(H8="","",IF(H8&gt;79,"D",IF(H8&gt;64,"M", IF(H8&gt;49,"P",IF(H8&lt;50,"U")))))</f>
        <v/>
      </c>
      <c r="J8" s="28"/>
    </row>
    <row r="9" spans="1:10" ht="23.25" customHeight="1" x14ac:dyDescent="0.25">
      <c r="A9" s="19">
        <v>3</v>
      </c>
      <c r="B9" s="24" t="str">
        <f>IF(Learners!C13="","",Learners!C13)</f>
        <v/>
      </c>
      <c r="C9" s="24" t="str">
        <f>IF(Learners!B13="","",Learners!B13)</f>
        <v/>
      </c>
      <c r="D9" s="19" t="str">
        <f>IF(Learners!D13="","",Learners!D13)</f>
        <v/>
      </c>
      <c r="E9" s="19">
        <f>Assignment!$F$8</f>
        <v>0</v>
      </c>
      <c r="F9" s="19">
        <f>Exam!$F$21</f>
        <v>0</v>
      </c>
      <c r="G9" s="19">
        <f>'Learner Record'!$F$9</f>
        <v>0</v>
      </c>
      <c r="H9" s="19" t="str">
        <f t="shared" si="0"/>
        <v/>
      </c>
      <c r="I9" s="19" t="str">
        <f t="shared" si="1"/>
        <v/>
      </c>
      <c r="J9" s="25"/>
    </row>
    <row r="10" spans="1:10" ht="23.25" customHeight="1" x14ac:dyDescent="0.25">
      <c r="A10" s="26">
        <v>4</v>
      </c>
      <c r="B10" s="27" t="str">
        <f>IF(Learners!C14="","",Learners!C14)</f>
        <v/>
      </c>
      <c r="C10" s="27" t="str">
        <f>IF(Learners!B14="","",Learners!B14)</f>
        <v/>
      </c>
      <c r="D10" s="26" t="str">
        <f>IF(Learners!D14="","",Learners!D14)</f>
        <v/>
      </c>
      <c r="E10" s="26">
        <f>Assignment!$G$8</f>
        <v>0</v>
      </c>
      <c r="F10" s="26">
        <f>Exam!$G$21</f>
        <v>0</v>
      </c>
      <c r="G10" s="26">
        <f>'Learner Record'!$G$9</f>
        <v>0</v>
      </c>
      <c r="H10" s="26" t="str">
        <f t="shared" si="0"/>
        <v/>
      </c>
      <c r="I10" s="18" t="str">
        <f t="shared" si="1"/>
        <v/>
      </c>
      <c r="J10" s="28"/>
    </row>
    <row r="11" spans="1:10" ht="23.25" customHeight="1" x14ac:dyDescent="0.25">
      <c r="A11" s="19">
        <v>5</v>
      </c>
      <c r="B11" s="24" t="str">
        <f>IF(Learners!C15="","",Learners!C15)</f>
        <v/>
      </c>
      <c r="C11" s="24" t="str">
        <f>IF(Learners!B15="","",Learners!B15)</f>
        <v/>
      </c>
      <c r="D11" s="19" t="str">
        <f>IF(Learners!D15="","",Learners!D15)</f>
        <v/>
      </c>
      <c r="E11" s="19">
        <f>Assignment!$H$8</f>
        <v>0</v>
      </c>
      <c r="F11" s="19">
        <f>Exam!$H$21</f>
        <v>0</v>
      </c>
      <c r="G11" s="19">
        <f>'Learner Record'!$H$9</f>
        <v>0</v>
      </c>
      <c r="H11" s="19" t="str">
        <f t="shared" si="0"/>
        <v/>
      </c>
      <c r="I11" s="19" t="str">
        <f t="shared" si="1"/>
        <v/>
      </c>
      <c r="J11" s="25"/>
    </row>
    <row r="12" spans="1:10" ht="23.25" customHeight="1" x14ac:dyDescent="0.25">
      <c r="A12" s="26">
        <v>6</v>
      </c>
      <c r="B12" s="27" t="str">
        <f>IF(Learners!C16="","",Learners!C16)</f>
        <v/>
      </c>
      <c r="C12" s="27" t="str">
        <f>IF(Learners!B16="","",Learners!B16)</f>
        <v/>
      </c>
      <c r="D12" s="26" t="str">
        <f>IF(Learners!D16="","",Learners!D16)</f>
        <v/>
      </c>
      <c r="E12" s="26">
        <f>Assignment!$I$8</f>
        <v>0</v>
      </c>
      <c r="F12" s="26">
        <f>Exam!$I$21</f>
        <v>0</v>
      </c>
      <c r="G12" s="26">
        <f>'Learner Record'!$I$9</f>
        <v>0</v>
      </c>
      <c r="H12" s="26" t="str">
        <f t="shared" si="0"/>
        <v/>
      </c>
      <c r="I12" s="18" t="str">
        <f t="shared" si="1"/>
        <v/>
      </c>
      <c r="J12" s="28"/>
    </row>
    <row r="13" spans="1:10" ht="23.25" customHeight="1" x14ac:dyDescent="0.25">
      <c r="A13" s="19">
        <v>7</v>
      </c>
      <c r="B13" s="24" t="str">
        <f>IF(Learners!C17="","",Learners!C17)</f>
        <v/>
      </c>
      <c r="C13" s="24" t="str">
        <f>IF(Learners!B17="","",Learners!B17)</f>
        <v/>
      </c>
      <c r="D13" s="19" t="str">
        <f>IF(Learners!D17="","",Learners!D17)</f>
        <v/>
      </c>
      <c r="E13" s="19">
        <f>Assignment!$J$8</f>
        <v>0</v>
      </c>
      <c r="F13" s="19">
        <f>Exam!$J$21</f>
        <v>0</v>
      </c>
      <c r="G13" s="19">
        <f>'Learner Record'!$J$9</f>
        <v>0</v>
      </c>
      <c r="H13" s="19" t="str">
        <f t="shared" si="0"/>
        <v/>
      </c>
      <c r="I13" s="19" t="str">
        <f t="shared" si="1"/>
        <v/>
      </c>
      <c r="J13" s="25"/>
    </row>
    <row r="14" spans="1:10" ht="23.25" customHeight="1" x14ac:dyDescent="0.25">
      <c r="A14" s="26">
        <v>8</v>
      </c>
      <c r="B14" s="27" t="str">
        <f>IF(Learners!C18="","",Learners!C18)</f>
        <v/>
      </c>
      <c r="C14" s="27" t="str">
        <f>IF(Learners!B18="","",Learners!B18)</f>
        <v/>
      </c>
      <c r="D14" s="26" t="str">
        <f>IF(Learners!D18="","",Learners!D18)</f>
        <v/>
      </c>
      <c r="E14" s="26">
        <f>Assignment!$K$8</f>
        <v>0</v>
      </c>
      <c r="F14" s="26">
        <f>Exam!$K$21</f>
        <v>0</v>
      </c>
      <c r="G14" s="26">
        <f>'Learner Record'!$K$9</f>
        <v>0</v>
      </c>
      <c r="H14" s="26" t="str">
        <f t="shared" si="0"/>
        <v/>
      </c>
      <c r="I14" s="18" t="str">
        <f t="shared" si="1"/>
        <v/>
      </c>
      <c r="J14" s="28"/>
    </row>
    <row r="15" spans="1:10" ht="23.25" customHeight="1" x14ac:dyDescent="0.25">
      <c r="A15" s="19">
        <v>9</v>
      </c>
      <c r="B15" s="24" t="str">
        <f>IF(Learners!C19="","",Learners!C19)</f>
        <v/>
      </c>
      <c r="C15" s="24" t="str">
        <f>IF(Learners!B19="","",Learners!B19)</f>
        <v/>
      </c>
      <c r="D15" s="19" t="str">
        <f>IF(Learners!D19="","",Learners!D19)</f>
        <v/>
      </c>
      <c r="E15" s="19">
        <f>Assignment!$L$8</f>
        <v>0</v>
      </c>
      <c r="F15" s="19">
        <f>Exam!$L$21</f>
        <v>0</v>
      </c>
      <c r="G15" s="19">
        <f>'Learner Record'!$L$9</f>
        <v>0</v>
      </c>
      <c r="H15" s="19" t="str">
        <f t="shared" si="0"/>
        <v/>
      </c>
      <c r="I15" s="19" t="str">
        <f t="shared" si="1"/>
        <v/>
      </c>
      <c r="J15" s="25"/>
    </row>
    <row r="16" spans="1:10" ht="23.25" customHeight="1" x14ac:dyDescent="0.25">
      <c r="A16" s="26">
        <v>10</v>
      </c>
      <c r="B16" s="27" t="str">
        <f>IF(Learners!C20="","",Learners!C20)</f>
        <v/>
      </c>
      <c r="C16" s="27" t="str">
        <f>IF(Learners!B20="","",Learners!B20)</f>
        <v/>
      </c>
      <c r="D16" s="26" t="str">
        <f>IF(Learners!D20="","",Learners!D20)</f>
        <v/>
      </c>
      <c r="E16" s="26">
        <f>Assignment!$M$8</f>
        <v>0</v>
      </c>
      <c r="F16" s="26">
        <f>Exam!$M$21</f>
        <v>0</v>
      </c>
      <c r="G16" s="26">
        <f>'Learner Record'!$M$9</f>
        <v>0</v>
      </c>
      <c r="H16" s="26" t="str">
        <f t="shared" si="0"/>
        <v/>
      </c>
      <c r="I16" s="18" t="str">
        <f t="shared" si="1"/>
        <v/>
      </c>
      <c r="J16" s="28"/>
    </row>
    <row r="17" spans="1:10" ht="23.25" customHeight="1" x14ac:dyDescent="0.25">
      <c r="A17" s="19">
        <v>11</v>
      </c>
      <c r="B17" s="24" t="str">
        <f>IF(Learners!C21="","",Learners!C21)</f>
        <v/>
      </c>
      <c r="C17" s="24" t="str">
        <f>IF(Learners!B21="","",Learners!B21)</f>
        <v/>
      </c>
      <c r="D17" s="19" t="str">
        <f>IF(Learners!D21="","",Learners!D21)</f>
        <v/>
      </c>
      <c r="E17" s="19">
        <f>Assignment!$N$8</f>
        <v>0</v>
      </c>
      <c r="F17" s="19">
        <f>Exam!$N$21</f>
        <v>0</v>
      </c>
      <c r="G17" s="19">
        <f>'Learner Record'!$N$9</f>
        <v>0</v>
      </c>
      <c r="H17" s="19" t="str">
        <f t="shared" si="0"/>
        <v/>
      </c>
      <c r="I17" s="19" t="str">
        <f t="shared" si="1"/>
        <v/>
      </c>
      <c r="J17" s="25"/>
    </row>
    <row r="18" spans="1:10" ht="23.25" customHeight="1" x14ac:dyDescent="0.25">
      <c r="A18" s="26">
        <v>12</v>
      </c>
      <c r="B18" s="27" t="str">
        <f>IF(Learners!C22="","",Learners!C22)</f>
        <v/>
      </c>
      <c r="C18" s="27" t="str">
        <f>IF(Learners!B22="","",Learners!B22)</f>
        <v/>
      </c>
      <c r="D18" s="26" t="str">
        <f>IF(Learners!D22="","",Learners!D22)</f>
        <v/>
      </c>
      <c r="E18" s="26">
        <f>Assignment!$O$8</f>
        <v>0</v>
      </c>
      <c r="F18" s="26">
        <f>Exam!$O$21</f>
        <v>0</v>
      </c>
      <c r="G18" s="26">
        <f>'Learner Record'!$O$9</f>
        <v>0</v>
      </c>
      <c r="H18" s="26" t="str">
        <f t="shared" si="0"/>
        <v/>
      </c>
      <c r="I18" s="18" t="str">
        <f t="shared" si="1"/>
        <v/>
      </c>
      <c r="J18" s="28"/>
    </row>
    <row r="19" spans="1:10" ht="23.25" customHeight="1" x14ac:dyDescent="0.25">
      <c r="A19" s="19">
        <v>13</v>
      </c>
      <c r="B19" s="24" t="str">
        <f>IF(Learners!C23="","",Learners!C23)</f>
        <v/>
      </c>
      <c r="C19" s="24" t="str">
        <f>IF(Learners!B23="","",Learners!B23)</f>
        <v/>
      </c>
      <c r="D19" s="19" t="str">
        <f>IF(Learners!D23="","",Learners!D23)</f>
        <v/>
      </c>
      <c r="E19" s="19">
        <f>Assignment!$P$8</f>
        <v>0</v>
      </c>
      <c r="F19" s="19">
        <f>Exam!$P$21</f>
        <v>0</v>
      </c>
      <c r="G19" s="19">
        <f>'Learner Record'!$P$9</f>
        <v>0</v>
      </c>
      <c r="H19" s="19" t="str">
        <f t="shared" si="0"/>
        <v/>
      </c>
      <c r="I19" s="19" t="str">
        <f t="shared" si="1"/>
        <v/>
      </c>
      <c r="J19" s="25"/>
    </row>
    <row r="20" spans="1:10" ht="23.25" customHeight="1" x14ac:dyDescent="0.25">
      <c r="A20" s="26">
        <v>14</v>
      </c>
      <c r="B20" s="27" t="str">
        <f>IF(Learners!C24="","",Learners!C24)</f>
        <v/>
      </c>
      <c r="C20" s="27" t="str">
        <f>IF(Learners!B24="","",Learners!B24)</f>
        <v/>
      </c>
      <c r="D20" s="26" t="str">
        <f>IF(Learners!D24="","",Learners!D24)</f>
        <v/>
      </c>
      <c r="E20" s="26">
        <f>Assignment!$Q$8</f>
        <v>0</v>
      </c>
      <c r="F20" s="26">
        <f>Exam!$Q$21</f>
        <v>0</v>
      </c>
      <c r="G20" s="26">
        <f>'Learner Record'!$Q$9</f>
        <v>0</v>
      </c>
      <c r="H20" s="26" t="str">
        <f t="shared" si="0"/>
        <v/>
      </c>
      <c r="I20" s="18" t="str">
        <f t="shared" si="1"/>
        <v/>
      </c>
      <c r="J20" s="28"/>
    </row>
    <row r="21" spans="1:10" ht="23.25" customHeight="1" x14ac:dyDescent="0.25">
      <c r="A21" s="19">
        <v>15</v>
      </c>
      <c r="B21" s="24" t="str">
        <f>IF(Learners!C25="","",Learners!C25)</f>
        <v/>
      </c>
      <c r="C21" s="24" t="str">
        <f>IF(Learners!B25="","",Learners!B25)</f>
        <v/>
      </c>
      <c r="D21" s="19" t="str">
        <f>IF(Learners!D25="","",Learners!D25)</f>
        <v/>
      </c>
      <c r="E21" s="19">
        <f>Assignment!$R$8</f>
        <v>0</v>
      </c>
      <c r="F21" s="19">
        <f>Exam!$R$21</f>
        <v>0</v>
      </c>
      <c r="G21" s="19">
        <f>'Learner Record'!$R$9</f>
        <v>0</v>
      </c>
      <c r="H21" s="19" t="str">
        <f t="shared" si="0"/>
        <v/>
      </c>
      <c r="I21" s="19" t="str">
        <f t="shared" si="1"/>
        <v/>
      </c>
      <c r="J21" s="25"/>
    </row>
    <row r="22" spans="1:10" ht="23.25" customHeight="1" x14ac:dyDescent="0.25">
      <c r="A22" s="26">
        <v>16</v>
      </c>
      <c r="B22" s="27" t="str">
        <f>IF(Learners!C26="","",Learners!C26)</f>
        <v/>
      </c>
      <c r="C22" s="27" t="str">
        <f>IF(Learners!B26="","",Learners!B26)</f>
        <v/>
      </c>
      <c r="D22" s="26" t="str">
        <f>IF(Learners!D26="","",Learners!D26)</f>
        <v/>
      </c>
      <c r="E22" s="26">
        <f>Assignment!$S$8</f>
        <v>0</v>
      </c>
      <c r="F22" s="26">
        <f>Exam!$S$21</f>
        <v>0</v>
      </c>
      <c r="G22" s="26">
        <f>'Learner Record'!$S$9</f>
        <v>0</v>
      </c>
      <c r="H22" s="26" t="str">
        <f t="shared" si="0"/>
        <v/>
      </c>
      <c r="I22" s="18" t="str">
        <f t="shared" si="1"/>
        <v/>
      </c>
      <c r="J22" s="28"/>
    </row>
    <row r="23" spans="1:10" ht="23.25" customHeight="1" x14ac:dyDescent="0.25">
      <c r="A23" s="19">
        <v>17</v>
      </c>
      <c r="B23" s="24" t="str">
        <f>IF(Learners!C27="","",Learners!C27)</f>
        <v/>
      </c>
      <c r="C23" s="24" t="str">
        <f>IF(Learners!B27="","",Learners!B27)</f>
        <v/>
      </c>
      <c r="D23" s="19" t="str">
        <f>IF(Learners!D27="","",Learners!D27)</f>
        <v/>
      </c>
      <c r="E23" s="19">
        <f>Assignment!$T$8</f>
        <v>0</v>
      </c>
      <c r="F23" s="19">
        <f>Exam!$T$21</f>
        <v>0</v>
      </c>
      <c r="G23" s="19">
        <f>'Learner Record'!$T$9</f>
        <v>0</v>
      </c>
      <c r="H23" s="19" t="str">
        <f t="shared" si="0"/>
        <v/>
      </c>
      <c r="I23" s="19" t="str">
        <f t="shared" si="1"/>
        <v/>
      </c>
      <c r="J23" s="25"/>
    </row>
    <row r="24" spans="1:10" ht="23.25" customHeight="1" x14ac:dyDescent="0.25">
      <c r="A24" s="26">
        <v>18</v>
      </c>
      <c r="B24" s="27" t="str">
        <f>IF(Learners!C28="","",Learners!C28)</f>
        <v/>
      </c>
      <c r="C24" s="27" t="str">
        <f>IF(Learners!B28="","",Learners!B28)</f>
        <v/>
      </c>
      <c r="D24" s="26" t="str">
        <f>IF(Learners!D28="","",Learners!D28)</f>
        <v/>
      </c>
      <c r="E24" s="26">
        <f>Assignment!$U$8</f>
        <v>0</v>
      </c>
      <c r="F24" s="26">
        <f>Exam!$U$21</f>
        <v>0</v>
      </c>
      <c r="G24" s="26">
        <f>'Learner Record'!$U$9</f>
        <v>0</v>
      </c>
      <c r="H24" s="26" t="str">
        <f t="shared" si="0"/>
        <v/>
      </c>
      <c r="I24" s="18" t="str">
        <f t="shared" si="1"/>
        <v/>
      </c>
      <c r="J24" s="28"/>
    </row>
    <row r="25" spans="1:10" ht="23.25" customHeight="1" x14ac:dyDescent="0.25">
      <c r="A25" s="19">
        <v>19</v>
      </c>
      <c r="B25" s="24" t="str">
        <f>IF(Learners!C29="","",Learners!C29)</f>
        <v/>
      </c>
      <c r="C25" s="24" t="str">
        <f>IF(Learners!B29="","",Learners!B29)</f>
        <v/>
      </c>
      <c r="D25" s="19" t="str">
        <f>IF(Learners!D29="","",Learners!D29)</f>
        <v/>
      </c>
      <c r="E25" s="19">
        <f>Assignment!$V$8</f>
        <v>0</v>
      </c>
      <c r="F25" s="19">
        <f>Exam!$V$21</f>
        <v>0</v>
      </c>
      <c r="G25" s="19">
        <f>'Learner Record'!$V$9</f>
        <v>0</v>
      </c>
      <c r="H25" s="19" t="str">
        <f t="shared" si="0"/>
        <v/>
      </c>
      <c r="I25" s="19" t="str">
        <f t="shared" si="1"/>
        <v/>
      </c>
      <c r="J25" s="25"/>
    </row>
    <row r="26" spans="1:10" ht="23.25" customHeight="1" x14ac:dyDescent="0.25">
      <c r="A26" s="26">
        <v>20</v>
      </c>
      <c r="B26" s="27" t="str">
        <f>IF(Learners!C30="","",Learners!C30)</f>
        <v/>
      </c>
      <c r="C26" s="27" t="str">
        <f>IF(Learners!B30="","",Learners!B30)</f>
        <v/>
      </c>
      <c r="D26" s="26" t="str">
        <f>IF(Learners!D30="","",Learners!D30)</f>
        <v/>
      </c>
      <c r="E26" s="26">
        <f>Assignment!$W$8</f>
        <v>0</v>
      </c>
      <c r="F26" s="26">
        <f>Exam!$W$21</f>
        <v>0</v>
      </c>
      <c r="G26" s="26">
        <f>'Learner Record'!$W$9</f>
        <v>0</v>
      </c>
      <c r="H26" s="26" t="str">
        <f t="shared" si="0"/>
        <v/>
      </c>
      <c r="I26" s="18" t="str">
        <f t="shared" si="1"/>
        <v/>
      </c>
      <c r="J26" s="28"/>
    </row>
    <row r="27" spans="1:10" x14ac:dyDescent="0.25">
      <c r="J27" s="17"/>
    </row>
    <row r="28" spans="1:10" ht="29.25" customHeight="1" x14ac:dyDescent="0.25">
      <c r="A28" s="51" t="s">
        <v>27</v>
      </c>
      <c r="B28" s="52"/>
      <c r="C28" s="52"/>
      <c r="D28" s="52"/>
      <c r="E28" s="52"/>
      <c r="F28" s="52"/>
      <c r="G28" s="52"/>
      <c r="H28" s="52"/>
      <c r="I28" s="52"/>
      <c r="J28" s="52"/>
    </row>
    <row r="29" spans="1:10" ht="30" customHeight="1" x14ac:dyDescent="0.25">
      <c r="A29" s="53" t="s">
        <v>28</v>
      </c>
      <c r="B29" s="54"/>
      <c r="C29" s="54"/>
      <c r="D29" s="54"/>
      <c r="E29" s="54"/>
      <c r="F29" s="54"/>
      <c r="G29" s="54"/>
      <c r="H29" s="54"/>
      <c r="I29" s="54"/>
      <c r="J29" s="54"/>
    </row>
    <row r="30" spans="1:10" x14ac:dyDescent="0.25">
      <c r="B30" s="7"/>
    </row>
  </sheetData>
  <sheetProtection algorithmName="SHA-512" hashValue="r7j/j2smy3MJWeRSEWRQU2UcfTw77MBHJ3R3/p0vYl3ydd+v7SsT7rmRa6gL5WH66Tq6sLLac2B0GMyjZgr8ew==" saltValue="aqvzSZRfzA6OjO05qxxXV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2024-07-24T08:55:20Z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