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6 Revised Marking sheets\"/>
    </mc:Choice>
  </mc:AlternateContent>
  <bookViews>
    <workbookView xWindow="0" yWindow="0" windowWidth="28800" windowHeight="12330"/>
  </bookViews>
  <sheets>
    <sheet name="Learners" sheetId="1" r:id="rId1"/>
    <sheet name="Collection of Work" sheetId="2" r:id="rId2"/>
    <sheet name="Summary Results Sheet" sheetId="6"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1" i="2" l="1"/>
  <c r="Q21" i="2"/>
  <c r="P21" i="2"/>
  <c r="O21" i="2"/>
  <c r="N21" i="2"/>
  <c r="M21" i="2"/>
  <c r="L21" i="2"/>
  <c r="K21" i="2"/>
  <c r="J21" i="2"/>
  <c r="I21" i="2"/>
  <c r="H21" i="2"/>
  <c r="G21" i="2"/>
  <c r="F21" i="2"/>
  <c r="E21" i="2"/>
  <c r="D21" i="2"/>
  <c r="E7" i="6" s="1"/>
  <c r="W21" i="2"/>
  <c r="U21" i="2"/>
  <c r="E26" i="6" l="1"/>
  <c r="V21" i="2"/>
  <c r="E25" i="6" s="1"/>
  <c r="E24" i="6"/>
  <c r="T21" i="2"/>
  <c r="E23" i="6" s="1"/>
  <c r="S21" i="2"/>
  <c r="E22" i="6" s="1"/>
  <c r="E21" i="6"/>
  <c r="E20" i="6"/>
  <c r="E19" i="6"/>
  <c r="E18" i="6"/>
  <c r="E17" i="6"/>
  <c r="E16" i="6"/>
  <c r="E15" i="6"/>
  <c r="E14" i="6"/>
  <c r="E13" i="6"/>
  <c r="E12" i="6"/>
  <c r="E11" i="6"/>
  <c r="E10" i="6"/>
  <c r="E9" i="6"/>
  <c r="E8" i="6"/>
  <c r="C21"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F26" i="6" l="1"/>
  <c r="G26" i="6" s="1"/>
  <c r="F25" i="6" l="1"/>
  <c r="G25" i="6" s="1"/>
  <c r="F24" i="6"/>
  <c r="G24" i="6" s="1"/>
  <c r="F22" i="6"/>
  <c r="G22" i="6" s="1"/>
  <c r="F8" i="6"/>
  <c r="G8" i="6" s="1"/>
  <c r="F20" i="6"/>
  <c r="G20" i="6" s="1"/>
  <c r="F9" i="6"/>
  <c r="G9" i="6" s="1"/>
  <c r="F10" i="6"/>
  <c r="G10" i="6" s="1"/>
  <c r="F12" i="6"/>
  <c r="G12" i="6" s="1"/>
  <c r="F16" i="6"/>
  <c r="G16" i="6" s="1"/>
  <c r="F7" i="6"/>
  <c r="G7" i="6" s="1"/>
  <c r="F14" i="6"/>
  <c r="G14" i="6" s="1"/>
  <c r="F11" i="6"/>
  <c r="G11" i="6" s="1"/>
  <c r="F13" i="6"/>
  <c r="G13" i="6" s="1"/>
  <c r="F21" i="6"/>
  <c r="G21" i="6" s="1"/>
  <c r="F17" i="6"/>
  <c r="G17" i="6" s="1"/>
  <c r="F19" i="6"/>
  <c r="G19" i="6" s="1"/>
  <c r="F15" i="6"/>
  <c r="G15" i="6" s="1"/>
  <c r="F18" i="6"/>
  <c r="G18" i="6" s="1"/>
  <c r="F23" i="6"/>
  <c r="G23" i="6" s="1"/>
</calcChain>
</file>

<file path=xl/sharedStrings.xml><?xml version="1.0" encoding="utf-8"?>
<sst xmlns="http://schemas.openxmlformats.org/spreadsheetml/2006/main" count="58" uniqueCount="44">
  <si>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</si>
  <si>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</si>
  <si>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</si>
  <si>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</si>
  <si>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</si>
  <si>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</si>
  <si>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</si>
  <si>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</si>
  <si>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</si>
  <si>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</si>
  <si>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</si>
  <si>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</si>
  <si>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</si>
  <si>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</si>
  <si>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</si>
  <si>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</si>
  <si>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</si>
  <si>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</si>
  <si>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</si>
  <si>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</si>
  <si>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</si>
  <si>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</si>
  <si>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</si>
  <si>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</si>
  <si>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</si>
  <si>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</si>
  <si>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</si>
  <si>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6N3450 History and Appreciation of Art and Design</t>
  </si>
  <si>
    <t>Portfolio/Collection of Work 100%</t>
  </si>
  <si>
    <t>Materials and Techniques</t>
  </si>
  <si>
    <t>Visual elements explained</t>
  </si>
  <si>
    <t>Principles of design explained</t>
  </si>
  <si>
    <t>Range of fine art practices and materials explored</t>
  </si>
  <si>
    <t>Culture and Context</t>
  </si>
  <si>
    <t>Traditional and indigenous art identified</t>
  </si>
  <si>
    <t>Timelines constructed from prehistoric to modern</t>
  </si>
  <si>
    <t>Chosen art period researched and appreciation demonstrated</t>
  </si>
  <si>
    <t>An artwork critiqued within cultural context</t>
  </si>
  <si>
    <t>Visual essay on a specific theme presented</t>
  </si>
  <si>
    <t>Purpose and Evaluation</t>
  </si>
  <si>
    <t>Purposes of art and design described</t>
  </si>
  <si>
    <t>Contemporary and historical debates about the arts outlined</t>
  </si>
  <si>
    <t>Methods and concepts for critiquing art described</t>
  </si>
  <si>
    <t>Own and others work critically evaluated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</si>
</sst>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style="thin">
        <color auto="1"/>
      </left>
      <right style="thin">
        <color auto="1"/>
      </right>
      <top style="hair">
        <color auto="1"/>
      </top>
      <bottom/>
      <diagonal/>
    </border>
  </borders>
  <cellStyleXfs count="1">
    <xf numFmtId="0" fontId="0" fillId="0" borderId="0"/>
  </cellStyleXfs>
  <cellXfs count="44">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1" fillId="3" borderId="4" xfId="0" applyFont="1" applyFill="1" applyBorder="1" applyAlignment="1">
      <alignment vertical="top"/>
    </xf>
    <xf numFmtId="0" fontId="0" fillId="3" borderId="4" xfId="0" applyFill="1" applyBorder="1"/>
    <xf numFmtId="0" fontId="9" fillId="0" borderId="0" xfId="0" applyFont="1"/>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164" fontId="0" fillId="0" borderId="9" xfId="0" applyNumberForma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0" fontId="0" fillId="3" borderId="4" xfId="0" applyFill="1" applyBorder="1" applyAlignment="1" applyProtection="1">
      <alignment horizontal="center"/>
    </xf>
    <xf numFmtId="164" fontId="0" fillId="3" borderId="1" xfId="0" applyNumberFormat="1" applyFill="1" applyBorder="1" applyAlignment="1" applyProtection="1">
      <alignment horizontal="center" vertical="center"/>
    </xf>
  </cellXfs>
  <cellStyles count="1">
    <cellStyle name="Normal" xfId="0" builtinId="0"/>
  </cellStyles>
  <dxfs count="67">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6</xdr:col>
      <xdr:colOff>276225</xdr:colOff>
      <xdr:row>0</xdr:row>
      <xdr:rowOff>66675</xdr:rowOff>
    </xdr:from>
    <xdr:to>
      <xdr:col>7</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abSelected="1" workbookViewId="0">
      <selection activeCell="B16" sqref="B16"/>
    </sheetView>
  </sheetViews>
  <sheetFormatPr defaultRowHeight="15" x14ac:dyDescent="0.25"/>
  <cols>
    <col min="2" max="2" width="22" customWidth="1"/>
    <col min="3" max="3" width="16.7109375" customWidth="1"/>
    <col min="4" max="4" width="16.28515625" customWidth="1"/>
  </cols>
  <sheetData>
    <row r="1" spans="1:4" ht="18.75" x14ac:dyDescent="0.3">
      <c r="A1" s="2" t="s">
        <v>27</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r0YtaUC/CORJqYBJdlHIecTGVhEAl56vdKZEhJy1j+mmqTboX9CmBbWFGX1NeVRkR2UXJ+StaB+rTSq51JgoHw==" saltValue="zHtj3XwIV9Zfap/mpEgP9A=="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Y24"/>
  <sheetViews>
    <sheetView workbookViewId="0">
      <pane xSplit="2" ySplit="5" topLeftCell="C6" activePane="bottomRight" state="frozen"/>
      <selection pane="topRight" activeCell="C1" sqref="C1"/>
      <selection pane="bottomLeft" activeCell="A6" sqref="A6"/>
      <selection pane="bottomRight" activeCell="D17" sqref="D17:W20"/>
    </sheetView>
  </sheetViews>
  <sheetFormatPr defaultRowHeight="15" x14ac:dyDescent="0.25"/>
  <cols>
    <col min="1" max="1" width="6.140625" customWidth="1"/>
    <col min="2" max="2" width="54.85546875" customWidth="1"/>
    <col min="4" max="23" width="6" customWidth="1"/>
  </cols>
  <sheetData>
    <row r="1" spans="1:25" ht="18.75" x14ac:dyDescent="0.3">
      <c r="A1" s="2" t="str">
        <f>Learners!A1</f>
        <v>6N3450 History and Appreciation of Art and Design</v>
      </c>
    </row>
    <row r="2" spans="1:25" x14ac:dyDescent="0.25">
      <c r="D2" s="31" t="str">
        <f>Learners!$C11&amp;", "&amp;Learners!$B11</f>
        <v xml:space="preserve">, </v>
      </c>
      <c r="E2" s="31" t="str">
        <f>Learners!$C12&amp;", "&amp;Learners!$B12</f>
        <v xml:space="preserve">, </v>
      </c>
      <c r="F2" s="31" t="str">
        <f>Learners!$C13&amp;", "&amp;Learners!$B13</f>
        <v xml:space="preserve">, </v>
      </c>
      <c r="G2" s="31" t="str">
        <f>Learners!$C14&amp;", "&amp;Learners!$B14</f>
        <v xml:space="preserve">, </v>
      </c>
      <c r="H2" s="31" t="str">
        <f>Learners!$C15&amp;", "&amp;Learners!$B15</f>
        <v xml:space="preserve">, </v>
      </c>
      <c r="I2" s="31" t="str">
        <f>Learners!$C16&amp;", "&amp;Learners!$B16</f>
        <v xml:space="preserve">, </v>
      </c>
      <c r="J2" s="31" t="str">
        <f>Learners!$C17&amp;", "&amp;Learners!$B17</f>
        <v xml:space="preserve">, </v>
      </c>
      <c r="K2" s="31" t="str">
        <f>Learners!$C18&amp;", "&amp;Learners!$B18</f>
        <v xml:space="preserve">, </v>
      </c>
      <c r="L2" s="31" t="str">
        <f>Learners!$C19&amp;", "&amp;Learners!$B19</f>
        <v xml:space="preserve">, </v>
      </c>
      <c r="M2" s="31" t="str">
        <f>Learners!$C20&amp;", "&amp;Learners!$B20</f>
        <v xml:space="preserve">, </v>
      </c>
      <c r="N2" s="31" t="str">
        <f>Learners!$C21&amp;", "&amp;Learners!$B21</f>
        <v xml:space="preserve">, </v>
      </c>
      <c r="O2" s="31" t="str">
        <f>Learners!$C22&amp;", "&amp;Learners!$B22</f>
        <v xml:space="preserve">, </v>
      </c>
      <c r="P2" s="31" t="str">
        <f>Learners!$C23&amp;", "&amp;Learners!$B23</f>
        <v xml:space="preserve">, </v>
      </c>
      <c r="Q2" s="31" t="str">
        <f>Learners!$C24&amp;", "&amp;Learners!$B24</f>
        <v xml:space="preserve">, </v>
      </c>
      <c r="R2" s="31" t="str">
        <f>Learners!$C25&amp;", "&amp;Learners!$B25</f>
        <v xml:space="preserve">, </v>
      </c>
      <c r="S2" s="31" t="str">
        <f>Learners!$C26&amp;", "&amp;Learners!$B26</f>
        <v xml:space="preserve">, </v>
      </c>
      <c r="T2" s="31" t="str">
        <f>Learners!$C27&amp;", "&amp;Learners!$B27</f>
        <v xml:space="preserve">, </v>
      </c>
      <c r="U2" s="31" t="str">
        <f>Learners!$C28&amp;", "&amp;Learners!$B28</f>
        <v xml:space="preserve">, </v>
      </c>
      <c r="V2" s="31" t="str">
        <f>Learners!$C29&amp;", "&amp;Learners!$B29</f>
        <v xml:space="preserve">, </v>
      </c>
      <c r="W2" s="31" t="str">
        <f>Learners!$C30&amp;", "&amp;Learners!$B30</f>
        <v xml:space="preserve">, </v>
      </c>
    </row>
    <row r="3" spans="1:25" ht="18.75" x14ac:dyDescent="0.3">
      <c r="A3" s="2" t="s">
        <v>28</v>
      </c>
      <c r="D3" s="32"/>
      <c r="E3" s="32"/>
      <c r="F3" s="32"/>
      <c r="G3" s="32"/>
      <c r="H3" s="32"/>
      <c r="I3" s="32"/>
      <c r="J3" s="32"/>
      <c r="K3" s="32"/>
      <c r="L3" s="32"/>
      <c r="M3" s="32"/>
      <c r="N3" s="32"/>
      <c r="O3" s="32"/>
      <c r="P3" s="32"/>
      <c r="Q3" s="32"/>
      <c r="R3" s="32"/>
      <c r="S3" s="32"/>
      <c r="T3" s="32"/>
      <c r="U3" s="32"/>
      <c r="V3" s="32"/>
      <c r="W3" s="32"/>
    </row>
    <row r="4" spans="1:25" x14ac:dyDescent="0.25">
      <c r="D4" s="32"/>
      <c r="E4" s="32"/>
      <c r="F4" s="32"/>
      <c r="G4" s="32"/>
      <c r="H4" s="32"/>
      <c r="I4" s="32"/>
      <c r="J4" s="32"/>
      <c r="K4" s="32"/>
      <c r="L4" s="32"/>
      <c r="M4" s="32"/>
      <c r="N4" s="32"/>
      <c r="O4" s="32"/>
      <c r="P4" s="32"/>
      <c r="Q4" s="32"/>
      <c r="R4" s="32"/>
      <c r="S4" s="32"/>
      <c r="T4" s="32"/>
      <c r="U4" s="32"/>
      <c r="V4" s="32"/>
      <c r="W4" s="32"/>
    </row>
    <row r="5" spans="1:25" ht="30" x14ac:dyDescent="0.25">
      <c r="A5" s="11" t="s">
        <v>11</v>
      </c>
      <c r="B5" s="12"/>
      <c r="C5" s="13" t="s">
        <v>12</v>
      </c>
      <c r="D5" s="33"/>
      <c r="E5" s="33"/>
      <c r="F5" s="33"/>
      <c r="G5" s="33"/>
      <c r="H5" s="33"/>
      <c r="I5" s="33"/>
      <c r="J5" s="33"/>
      <c r="K5" s="33"/>
      <c r="L5" s="33"/>
      <c r="M5" s="33"/>
      <c r="N5" s="33"/>
      <c r="O5" s="33"/>
      <c r="P5" s="33"/>
      <c r="Q5" s="33"/>
      <c r="R5" s="33"/>
      <c r="S5" s="33"/>
      <c r="T5" s="33"/>
      <c r="U5" s="33"/>
      <c r="V5" s="33"/>
      <c r="W5" s="33"/>
    </row>
    <row r="6" spans="1:25" x14ac:dyDescent="0.25">
      <c r="A6" s="22" t="s">
        <v>29</v>
      </c>
      <c r="B6" s="23"/>
      <c r="C6" s="42"/>
      <c r="D6" s="43"/>
      <c r="E6" s="43"/>
      <c r="F6" s="43"/>
      <c r="G6" s="43"/>
      <c r="H6" s="43"/>
      <c r="I6" s="43"/>
      <c r="J6" s="43"/>
      <c r="K6" s="43"/>
      <c r="L6" s="43"/>
      <c r="M6" s="43"/>
      <c r="N6" s="43"/>
      <c r="O6" s="43"/>
      <c r="P6" s="43"/>
      <c r="Q6" s="43"/>
      <c r="R6" s="43"/>
      <c r="S6" s="43"/>
      <c r="T6" s="43"/>
      <c r="U6" s="43"/>
      <c r="V6" s="43"/>
      <c r="W6" s="43"/>
    </row>
    <row r="7" spans="1:25" x14ac:dyDescent="0.25">
      <c r="A7" s="25" t="s">
        <v>13</v>
      </c>
      <c r="B7" s="8" t="s">
        <v>30</v>
      </c>
      <c r="C7" s="36">
        <v>20</v>
      </c>
      <c r="D7" s="34"/>
      <c r="E7" s="34"/>
      <c r="F7" s="34"/>
      <c r="G7" s="34"/>
      <c r="H7" s="34"/>
      <c r="I7" s="34"/>
      <c r="J7" s="34"/>
      <c r="K7" s="34"/>
      <c r="L7" s="34"/>
      <c r="M7" s="34"/>
      <c r="N7" s="34"/>
      <c r="O7" s="34"/>
      <c r="P7" s="34"/>
      <c r="Q7" s="34"/>
      <c r="R7" s="34"/>
      <c r="S7" s="34"/>
      <c r="T7" s="34"/>
      <c r="U7" s="34"/>
      <c r="V7" s="34"/>
      <c r="W7" s="34"/>
    </row>
    <row r="8" spans="1:25" x14ac:dyDescent="0.25">
      <c r="A8" s="25" t="s">
        <v>13</v>
      </c>
      <c r="B8" s="8" t="s">
        <v>31</v>
      </c>
      <c r="C8" s="37"/>
      <c r="D8" s="35"/>
      <c r="E8" s="35"/>
      <c r="F8" s="35"/>
      <c r="G8" s="35"/>
      <c r="H8" s="35"/>
      <c r="I8" s="35"/>
      <c r="J8" s="35"/>
      <c r="K8" s="35"/>
      <c r="L8" s="35"/>
      <c r="M8" s="35"/>
      <c r="N8" s="35"/>
      <c r="O8" s="35"/>
      <c r="P8" s="35"/>
      <c r="Q8" s="35"/>
      <c r="R8" s="35"/>
      <c r="S8" s="35"/>
      <c r="T8" s="35"/>
      <c r="U8" s="35"/>
      <c r="V8" s="35"/>
      <c r="W8" s="35"/>
      <c r="Y8" s="24"/>
    </row>
    <row r="9" spans="1:25" x14ac:dyDescent="0.25">
      <c r="A9" s="25" t="s">
        <v>13</v>
      </c>
      <c r="B9" s="8" t="s">
        <v>32</v>
      </c>
      <c r="C9" s="37"/>
      <c r="D9" s="35"/>
      <c r="E9" s="35"/>
      <c r="F9" s="35"/>
      <c r="G9" s="35"/>
      <c r="H9" s="35"/>
      <c r="I9" s="35"/>
      <c r="J9" s="35"/>
      <c r="K9" s="35"/>
      <c r="L9" s="35"/>
      <c r="M9" s="35"/>
      <c r="N9" s="35"/>
      <c r="O9" s="35"/>
      <c r="P9" s="35"/>
      <c r="Q9" s="35"/>
      <c r="R9" s="35"/>
      <c r="S9" s="35"/>
      <c r="T9" s="35"/>
      <c r="U9" s="35"/>
      <c r="V9" s="35"/>
      <c r="W9" s="35"/>
    </row>
    <row r="10" spans="1:25" x14ac:dyDescent="0.25">
      <c r="A10" s="22" t="s">
        <v>33</v>
      </c>
      <c r="B10" s="23"/>
      <c r="C10" s="42"/>
      <c r="D10" s="43"/>
      <c r="E10" s="43"/>
      <c r="F10" s="43"/>
      <c r="G10" s="43"/>
      <c r="H10" s="43"/>
      <c r="I10" s="43"/>
      <c r="J10" s="43"/>
      <c r="K10" s="43"/>
      <c r="L10" s="43"/>
      <c r="M10" s="43"/>
      <c r="N10" s="43"/>
      <c r="O10" s="43"/>
      <c r="P10" s="43"/>
      <c r="Q10" s="43"/>
      <c r="R10" s="43"/>
      <c r="S10" s="43"/>
      <c r="T10" s="43"/>
      <c r="U10" s="43"/>
      <c r="V10" s="43"/>
      <c r="W10" s="43"/>
    </row>
    <row r="11" spans="1:25" x14ac:dyDescent="0.25">
      <c r="A11" s="25" t="s">
        <v>13</v>
      </c>
      <c r="B11" s="8" t="s">
        <v>34</v>
      </c>
      <c r="C11" s="36">
        <v>50</v>
      </c>
      <c r="D11" s="34"/>
      <c r="E11" s="34"/>
      <c r="F11" s="34"/>
      <c r="G11" s="34"/>
      <c r="H11" s="34"/>
      <c r="I11" s="34"/>
      <c r="J11" s="34"/>
      <c r="K11" s="34"/>
      <c r="L11" s="34"/>
      <c r="M11" s="34"/>
      <c r="N11" s="34"/>
      <c r="O11" s="34"/>
      <c r="P11" s="34"/>
      <c r="Q11" s="34"/>
      <c r="R11" s="34"/>
      <c r="S11" s="34"/>
      <c r="T11" s="34"/>
      <c r="U11" s="34"/>
      <c r="V11" s="34"/>
      <c r="W11" s="34"/>
    </row>
    <row r="12" spans="1:25" x14ac:dyDescent="0.25">
      <c r="A12" s="25" t="s">
        <v>13</v>
      </c>
      <c r="B12" s="8" t="s">
        <v>35</v>
      </c>
      <c r="C12" s="37"/>
      <c r="D12" s="35"/>
      <c r="E12" s="35"/>
      <c r="F12" s="35"/>
      <c r="G12" s="35"/>
      <c r="H12" s="35"/>
      <c r="I12" s="35"/>
      <c r="J12" s="35"/>
      <c r="K12" s="35"/>
      <c r="L12" s="35"/>
      <c r="M12" s="35"/>
      <c r="N12" s="35"/>
      <c r="O12" s="35"/>
      <c r="P12" s="35"/>
      <c r="Q12" s="35"/>
      <c r="R12" s="35"/>
      <c r="S12" s="35"/>
      <c r="T12" s="35"/>
      <c r="U12" s="35"/>
      <c r="V12" s="35"/>
      <c r="W12" s="35"/>
    </row>
    <row r="13" spans="1:25" ht="30" x14ac:dyDescent="0.25">
      <c r="A13" s="25" t="s">
        <v>13</v>
      </c>
      <c r="B13" s="8" t="s">
        <v>36</v>
      </c>
      <c r="C13" s="37"/>
      <c r="D13" s="35"/>
      <c r="E13" s="35"/>
      <c r="F13" s="35"/>
      <c r="G13" s="35"/>
      <c r="H13" s="35"/>
      <c r="I13" s="35"/>
      <c r="J13" s="35"/>
      <c r="K13" s="35"/>
      <c r="L13" s="35"/>
      <c r="M13" s="35"/>
      <c r="N13" s="35"/>
      <c r="O13" s="35"/>
      <c r="P13" s="35"/>
      <c r="Q13" s="35"/>
      <c r="R13" s="35"/>
      <c r="S13" s="35"/>
      <c r="T13" s="35"/>
      <c r="U13" s="35"/>
      <c r="V13" s="35"/>
      <c r="W13" s="35"/>
    </row>
    <row r="14" spans="1:25" x14ac:dyDescent="0.25">
      <c r="A14" s="25" t="s">
        <v>13</v>
      </c>
      <c r="B14" s="8" t="s">
        <v>37</v>
      </c>
      <c r="C14" s="37"/>
      <c r="D14" s="35"/>
      <c r="E14" s="35"/>
      <c r="F14" s="35"/>
      <c r="G14" s="35"/>
      <c r="H14" s="35"/>
      <c r="I14" s="35"/>
      <c r="J14" s="35"/>
      <c r="K14" s="35"/>
      <c r="L14" s="35"/>
      <c r="M14" s="35"/>
      <c r="N14" s="35"/>
      <c r="O14" s="35"/>
      <c r="P14" s="35"/>
      <c r="Q14" s="35"/>
      <c r="R14" s="35"/>
      <c r="S14" s="35"/>
      <c r="T14" s="35"/>
      <c r="U14" s="35"/>
      <c r="V14" s="35"/>
      <c r="W14" s="35"/>
    </row>
    <row r="15" spans="1:25" x14ac:dyDescent="0.25">
      <c r="A15" s="25" t="s">
        <v>13</v>
      </c>
      <c r="B15" s="8" t="s">
        <v>38</v>
      </c>
      <c r="C15" s="37"/>
      <c r="D15" s="35"/>
      <c r="E15" s="35"/>
      <c r="F15" s="35"/>
      <c r="G15" s="35"/>
      <c r="H15" s="35"/>
      <c r="I15" s="35"/>
      <c r="J15" s="35"/>
      <c r="K15" s="35"/>
      <c r="L15" s="35"/>
      <c r="M15" s="35"/>
      <c r="N15" s="35"/>
      <c r="O15" s="35"/>
      <c r="P15" s="35"/>
      <c r="Q15" s="35"/>
      <c r="R15" s="35"/>
      <c r="S15" s="35"/>
      <c r="T15" s="35"/>
      <c r="U15" s="35"/>
      <c r="V15" s="35"/>
      <c r="W15" s="35"/>
    </row>
    <row r="16" spans="1:25" x14ac:dyDescent="0.25">
      <c r="A16" s="22" t="s">
        <v>39</v>
      </c>
      <c r="B16" s="23"/>
      <c r="C16" s="42"/>
      <c r="D16" s="43"/>
      <c r="E16" s="43"/>
      <c r="F16" s="43"/>
      <c r="G16" s="43"/>
      <c r="H16" s="43"/>
      <c r="I16" s="43"/>
      <c r="J16" s="43"/>
      <c r="K16" s="43"/>
      <c r="L16" s="43"/>
      <c r="M16" s="43"/>
      <c r="N16" s="43"/>
      <c r="O16" s="43"/>
      <c r="P16" s="43"/>
      <c r="Q16" s="43"/>
      <c r="R16" s="43"/>
      <c r="S16" s="43"/>
      <c r="T16" s="43"/>
      <c r="U16" s="43"/>
      <c r="V16" s="43"/>
      <c r="W16" s="43"/>
    </row>
    <row r="17" spans="1:23" x14ac:dyDescent="0.25">
      <c r="A17" s="25" t="s">
        <v>13</v>
      </c>
      <c r="B17" s="8" t="s">
        <v>40</v>
      </c>
      <c r="C17" s="36">
        <v>30</v>
      </c>
      <c r="D17" s="34"/>
      <c r="E17" s="34"/>
      <c r="F17" s="34"/>
      <c r="G17" s="34"/>
      <c r="H17" s="34"/>
      <c r="I17" s="34"/>
      <c r="J17" s="34"/>
      <c r="K17" s="34"/>
      <c r="L17" s="34"/>
      <c r="M17" s="34"/>
      <c r="N17" s="34"/>
      <c r="O17" s="34"/>
      <c r="P17" s="34"/>
      <c r="Q17" s="34"/>
      <c r="R17" s="34"/>
      <c r="S17" s="34"/>
      <c r="T17" s="34"/>
      <c r="U17" s="34"/>
      <c r="V17" s="34"/>
      <c r="W17" s="34"/>
    </row>
    <row r="18" spans="1:23" ht="30" x14ac:dyDescent="0.25">
      <c r="A18" s="25" t="s">
        <v>13</v>
      </c>
      <c r="B18" s="8" t="s">
        <v>41</v>
      </c>
      <c r="C18" s="37"/>
      <c r="D18" s="35"/>
      <c r="E18" s="35"/>
      <c r="F18" s="35"/>
      <c r="G18" s="35"/>
      <c r="H18" s="35"/>
      <c r="I18" s="35"/>
      <c r="J18" s="35"/>
      <c r="K18" s="35"/>
      <c r="L18" s="35"/>
      <c r="M18" s="35"/>
      <c r="N18" s="35"/>
      <c r="O18" s="35"/>
      <c r="P18" s="35"/>
      <c r="Q18" s="35"/>
      <c r="R18" s="35"/>
      <c r="S18" s="35"/>
      <c r="T18" s="35"/>
      <c r="U18" s="35"/>
      <c r="V18" s="35"/>
      <c r="W18" s="35"/>
    </row>
    <row r="19" spans="1:23" x14ac:dyDescent="0.25">
      <c r="A19" s="25" t="s">
        <v>13</v>
      </c>
      <c r="B19" s="8" t="s">
        <v>42</v>
      </c>
      <c r="C19" s="37"/>
      <c r="D19" s="35"/>
      <c r="E19" s="35"/>
      <c r="F19" s="35"/>
      <c r="G19" s="35"/>
      <c r="H19" s="35"/>
      <c r="I19" s="35"/>
      <c r="J19" s="35"/>
      <c r="K19" s="35"/>
      <c r="L19" s="35"/>
      <c r="M19" s="35"/>
      <c r="N19" s="35"/>
      <c r="O19" s="35"/>
      <c r="P19" s="35"/>
      <c r="Q19" s="35"/>
      <c r="R19" s="35"/>
      <c r="S19" s="35"/>
      <c r="T19" s="35"/>
      <c r="U19" s="35"/>
      <c r="V19" s="35"/>
      <c r="W19" s="35"/>
    </row>
    <row r="20" spans="1:23" x14ac:dyDescent="0.25">
      <c r="A20" s="25" t="s">
        <v>13</v>
      </c>
      <c r="B20" s="8" t="s">
        <v>43</v>
      </c>
      <c r="C20" s="37"/>
      <c r="D20" s="35"/>
      <c r="E20" s="35"/>
      <c r="F20" s="35"/>
      <c r="G20" s="35"/>
      <c r="H20" s="35"/>
      <c r="I20" s="35"/>
      <c r="J20" s="35"/>
      <c r="K20" s="35"/>
      <c r="L20" s="35"/>
      <c r="M20" s="35"/>
      <c r="N20" s="35"/>
      <c r="O20" s="35"/>
      <c r="P20" s="35"/>
      <c r="Q20" s="35"/>
      <c r="R20" s="35"/>
      <c r="S20" s="35"/>
      <c r="T20" s="35"/>
      <c r="U20" s="35"/>
      <c r="V20" s="35"/>
      <c r="W20" s="35"/>
    </row>
    <row r="21" spans="1:23" x14ac:dyDescent="0.25">
      <c r="A21" s="9" t="s">
        <v>14</v>
      </c>
      <c r="B21" s="9"/>
      <c r="C21" s="10">
        <f t="shared" ref="C21:V21" si="0">SUM(C6:C20)</f>
        <v>100</v>
      </c>
      <c r="D21" s="10">
        <f t="shared" ref="D21:R21" si="1">SUM(D6:D20)</f>
        <v>0</v>
      </c>
      <c r="E21" s="10">
        <f t="shared" si="1"/>
        <v>0</v>
      </c>
      <c r="F21" s="10">
        <f t="shared" si="1"/>
        <v>0</v>
      </c>
      <c r="G21" s="10">
        <f t="shared" si="1"/>
        <v>0</v>
      </c>
      <c r="H21" s="10">
        <f t="shared" si="1"/>
        <v>0</v>
      </c>
      <c r="I21" s="10">
        <f t="shared" si="1"/>
        <v>0</v>
      </c>
      <c r="J21" s="10">
        <f t="shared" si="1"/>
        <v>0</v>
      </c>
      <c r="K21" s="10">
        <f t="shared" si="1"/>
        <v>0</v>
      </c>
      <c r="L21" s="10">
        <f t="shared" si="1"/>
        <v>0</v>
      </c>
      <c r="M21" s="10">
        <f t="shared" si="1"/>
        <v>0</v>
      </c>
      <c r="N21" s="10">
        <f t="shared" si="1"/>
        <v>0</v>
      </c>
      <c r="O21" s="10">
        <f t="shared" si="1"/>
        <v>0</v>
      </c>
      <c r="P21" s="10">
        <f t="shared" si="1"/>
        <v>0</v>
      </c>
      <c r="Q21" s="10">
        <f t="shared" si="1"/>
        <v>0</v>
      </c>
      <c r="R21" s="10">
        <f t="shared" si="1"/>
        <v>0</v>
      </c>
      <c r="S21" s="10">
        <f t="shared" si="0"/>
        <v>0</v>
      </c>
      <c r="T21" s="10">
        <f t="shared" si="0"/>
        <v>0</v>
      </c>
      <c r="U21" s="10">
        <f>SUM(U6:U20)</f>
        <v>0</v>
      </c>
      <c r="V21" s="10">
        <f t="shared" si="0"/>
        <v>0</v>
      </c>
      <c r="W21" s="10">
        <f>SUM(W6:W20)</f>
        <v>0</v>
      </c>
    </row>
    <row r="23" spans="1:23" x14ac:dyDescent="0.25">
      <c r="A23" t="s">
        <v>15</v>
      </c>
      <c r="B23" t="s">
        <v>16</v>
      </c>
    </row>
    <row r="24" spans="1:23" x14ac:dyDescent="0.25">
      <c r="B24" t="s">
        <v>17</v>
      </c>
    </row>
  </sheetData>
  <sheetProtection algorithmName="SHA-512" hashValue="hhnz+6BpnPt+PQZzLov0h3Lc88N+mpFXgEUVN7vbXtl4/kdoIAHiKGcWbkUvCbWHRv6gAjjSvaID7uild0cmog==" saltValue="BORZFP+Q+lHJrhHpwcPkFA==" spinCount="100000" sheet="1" objects="1" scenarios="1" selectLockedCells="1"/>
  <mergeCells count="83">
    <mergeCell ref="U11:U15"/>
    <mergeCell ref="V11:V15"/>
    <mergeCell ref="W17:W20"/>
    <mergeCell ref="R17:R20"/>
    <mergeCell ref="S17:S20"/>
    <mergeCell ref="T17:T20"/>
    <mergeCell ref="U17:U20"/>
    <mergeCell ref="V17:V20"/>
    <mergeCell ref="W11:W15"/>
    <mergeCell ref="R11:R15"/>
    <mergeCell ref="S11:S15"/>
    <mergeCell ref="T11:T15"/>
    <mergeCell ref="U7:U9"/>
    <mergeCell ref="V7:V9"/>
    <mergeCell ref="M7:M9"/>
    <mergeCell ref="N7:N9"/>
    <mergeCell ref="O7:O9"/>
    <mergeCell ref="R7:R9"/>
    <mergeCell ref="S7:S9"/>
    <mergeCell ref="T7:T9"/>
    <mergeCell ref="C17:C20"/>
    <mergeCell ref="D17:D20"/>
    <mergeCell ref="E17:E20"/>
    <mergeCell ref="F17:F20"/>
    <mergeCell ref="G17:G20"/>
    <mergeCell ref="H17:H20"/>
    <mergeCell ref="I17:I20"/>
    <mergeCell ref="J17:J20"/>
    <mergeCell ref="K17:K20"/>
    <mergeCell ref="L17:L20"/>
    <mergeCell ref="M17:M20"/>
    <mergeCell ref="N17:N20"/>
    <mergeCell ref="O17:O20"/>
    <mergeCell ref="P17:P20"/>
    <mergeCell ref="Q17:Q20"/>
    <mergeCell ref="C7:C9"/>
    <mergeCell ref="D7:D9"/>
    <mergeCell ref="E7:E9"/>
    <mergeCell ref="F7:F9"/>
    <mergeCell ref="G7:G9"/>
    <mergeCell ref="W7:W9"/>
    <mergeCell ref="C11:C15"/>
    <mergeCell ref="D11:D15"/>
    <mergeCell ref="E11:E15"/>
    <mergeCell ref="F11:F15"/>
    <mergeCell ref="G11:G15"/>
    <mergeCell ref="H11:H15"/>
    <mergeCell ref="I11:I15"/>
    <mergeCell ref="J11:J15"/>
    <mergeCell ref="K11:K15"/>
    <mergeCell ref="L11:L15"/>
    <mergeCell ref="M11:M15"/>
    <mergeCell ref="N11:N15"/>
    <mergeCell ref="O11:O15"/>
    <mergeCell ref="P11:P15"/>
    <mergeCell ref="Q11:Q15"/>
    <mergeCell ref="M2:M5"/>
    <mergeCell ref="N2:N5"/>
    <mergeCell ref="P7:P9"/>
    <mergeCell ref="Q7:Q9"/>
    <mergeCell ref="H7:H9"/>
    <mergeCell ref="I7:I9"/>
    <mergeCell ref="J7:J9"/>
    <mergeCell ref="K7:K9"/>
    <mergeCell ref="L7:L9"/>
    <mergeCell ref="I2:I5"/>
    <mergeCell ref="J2:J5"/>
    <mergeCell ref="K2:K5"/>
    <mergeCell ref="L2:L5"/>
    <mergeCell ref="O2:O5"/>
    <mergeCell ref="D2:D5"/>
    <mergeCell ref="E2:E5"/>
    <mergeCell ref="F2:F5"/>
    <mergeCell ref="G2:G5"/>
    <mergeCell ref="H2:H5"/>
    <mergeCell ref="V2:V5"/>
    <mergeCell ref="W2:W5"/>
    <mergeCell ref="P2:P5"/>
    <mergeCell ref="Q2:Q5"/>
    <mergeCell ref="R2:R5"/>
    <mergeCell ref="S2:S5"/>
    <mergeCell ref="T2:T5"/>
    <mergeCell ref="U2:U5"/>
  </mergeCells>
  <conditionalFormatting sqref="D7">
    <cfRule type="expression" dxfId="66" priority="400">
      <formula>D7&gt;$C7</formula>
    </cfRule>
  </conditionalFormatting>
  <conditionalFormatting sqref="W7">
    <cfRule type="expression" dxfId="65" priority="361">
      <formula>W7&gt;$C7</formula>
    </cfRule>
  </conditionalFormatting>
  <conditionalFormatting sqref="E7">
    <cfRule type="expression" dxfId="64" priority="379">
      <formula>E7&gt;$C7</formula>
    </cfRule>
  </conditionalFormatting>
  <conditionalFormatting sqref="F7">
    <cfRule type="expression" dxfId="63" priority="378">
      <formula>F7&gt;$C7</formula>
    </cfRule>
  </conditionalFormatting>
  <conditionalFormatting sqref="G7">
    <cfRule type="expression" dxfId="62" priority="377">
      <formula>G7&gt;$C7</formula>
    </cfRule>
  </conditionalFormatting>
  <conditionalFormatting sqref="H7">
    <cfRule type="expression" dxfId="61" priority="376">
      <formula>H7&gt;$C7</formula>
    </cfRule>
  </conditionalFormatting>
  <conditionalFormatting sqref="I7">
    <cfRule type="expression" dxfId="60" priority="375">
      <formula>I7&gt;$C7</formula>
    </cfRule>
  </conditionalFormatting>
  <conditionalFormatting sqref="J7">
    <cfRule type="expression" dxfId="59" priority="374">
      <formula>J7&gt;$C7</formula>
    </cfRule>
  </conditionalFormatting>
  <conditionalFormatting sqref="K7">
    <cfRule type="expression" dxfId="58" priority="373">
      <formula>K7&gt;$C7</formula>
    </cfRule>
  </conditionalFormatting>
  <conditionalFormatting sqref="L7">
    <cfRule type="expression" dxfId="57" priority="372">
      <formula>L7&gt;$C7</formula>
    </cfRule>
  </conditionalFormatting>
  <conditionalFormatting sqref="M7">
    <cfRule type="expression" dxfId="56" priority="371">
      <formula>M7&gt;$C7</formula>
    </cfRule>
  </conditionalFormatting>
  <conditionalFormatting sqref="N7">
    <cfRule type="expression" dxfId="55" priority="370">
      <formula>N7&gt;$C7</formula>
    </cfRule>
  </conditionalFormatting>
  <conditionalFormatting sqref="O7">
    <cfRule type="expression" dxfId="54" priority="369">
      <formula>O7&gt;$C7</formula>
    </cfRule>
  </conditionalFormatting>
  <conditionalFormatting sqref="P7">
    <cfRule type="expression" dxfId="53" priority="368">
      <formula>P7&gt;$C7</formula>
    </cfRule>
  </conditionalFormatting>
  <conditionalFormatting sqref="Q7">
    <cfRule type="expression" dxfId="52" priority="367">
      <formula>Q7&gt;$C7</formula>
    </cfRule>
  </conditionalFormatting>
  <conditionalFormatting sqref="R7">
    <cfRule type="expression" dxfId="51" priority="366">
      <formula>R7&gt;$C7</formula>
    </cfRule>
  </conditionalFormatting>
  <conditionalFormatting sqref="S7">
    <cfRule type="expression" dxfId="50" priority="365">
      <formula>S7&gt;$C7</formula>
    </cfRule>
  </conditionalFormatting>
  <conditionalFormatting sqref="T7">
    <cfRule type="expression" dxfId="49" priority="364">
      <formula>T7&gt;$C7</formula>
    </cfRule>
  </conditionalFormatting>
  <conditionalFormatting sqref="U7">
    <cfRule type="expression" dxfId="48" priority="363">
      <formula>U7&gt;$C7</formula>
    </cfRule>
  </conditionalFormatting>
  <conditionalFormatting sqref="V7">
    <cfRule type="expression" dxfId="47" priority="362">
      <formula>V7&gt;$C7</formula>
    </cfRule>
  </conditionalFormatting>
  <conditionalFormatting sqref="D6">
    <cfRule type="expression" dxfId="46" priority="180">
      <formula>D6&gt;$C6</formula>
    </cfRule>
  </conditionalFormatting>
  <conditionalFormatting sqref="E6:W6">
    <cfRule type="expression" dxfId="45" priority="179">
      <formula>E6&gt;$C6</formula>
    </cfRule>
  </conditionalFormatting>
  <conditionalFormatting sqref="D10">
    <cfRule type="expression" dxfId="44" priority="178">
      <formula>D10&gt;$C10</formula>
    </cfRule>
  </conditionalFormatting>
  <conditionalFormatting sqref="E10:W10">
    <cfRule type="expression" dxfId="43" priority="177">
      <formula>E10&gt;$C10</formula>
    </cfRule>
  </conditionalFormatting>
  <conditionalFormatting sqref="D16">
    <cfRule type="expression" dxfId="42" priority="176">
      <formula>D16&gt;$C16</formula>
    </cfRule>
  </conditionalFormatting>
  <conditionalFormatting sqref="E16:W16">
    <cfRule type="expression" dxfId="41" priority="175">
      <formula>E16&gt;$C16</formula>
    </cfRule>
  </conditionalFormatting>
  <conditionalFormatting sqref="D11">
    <cfRule type="expression" dxfId="40" priority="160">
      <formula>D11&gt;$C11</formula>
    </cfRule>
  </conditionalFormatting>
  <conditionalFormatting sqref="W11">
    <cfRule type="expression" dxfId="39" priority="141">
      <formula>W11&gt;$C11</formula>
    </cfRule>
  </conditionalFormatting>
  <conditionalFormatting sqref="E11">
    <cfRule type="expression" dxfId="38" priority="159">
      <formula>E11&gt;$C11</formula>
    </cfRule>
  </conditionalFormatting>
  <conditionalFormatting sqref="F11">
    <cfRule type="expression" dxfId="37" priority="158">
      <formula>F11&gt;$C11</formula>
    </cfRule>
  </conditionalFormatting>
  <conditionalFormatting sqref="G11">
    <cfRule type="expression" dxfId="36" priority="157">
      <formula>G11&gt;$C11</formula>
    </cfRule>
  </conditionalFormatting>
  <conditionalFormatting sqref="H11">
    <cfRule type="expression" dxfId="35" priority="156">
      <formula>H11&gt;$C11</formula>
    </cfRule>
  </conditionalFormatting>
  <conditionalFormatting sqref="I11">
    <cfRule type="expression" dxfId="34" priority="155">
      <formula>I11&gt;$C11</formula>
    </cfRule>
  </conditionalFormatting>
  <conditionalFormatting sqref="J11">
    <cfRule type="expression" dxfId="33" priority="154">
      <formula>J11&gt;$C11</formula>
    </cfRule>
  </conditionalFormatting>
  <conditionalFormatting sqref="K11">
    <cfRule type="expression" dxfId="32" priority="153">
      <formula>K11&gt;$C11</formula>
    </cfRule>
  </conditionalFormatting>
  <conditionalFormatting sqref="L11">
    <cfRule type="expression" dxfId="31" priority="152">
      <formula>L11&gt;$C11</formula>
    </cfRule>
  </conditionalFormatting>
  <conditionalFormatting sqref="M11">
    <cfRule type="expression" dxfId="30" priority="151">
      <formula>M11&gt;$C11</formula>
    </cfRule>
  </conditionalFormatting>
  <conditionalFormatting sqref="N11">
    <cfRule type="expression" dxfId="29" priority="150">
      <formula>N11&gt;$C11</formula>
    </cfRule>
  </conditionalFormatting>
  <conditionalFormatting sqref="O11">
    <cfRule type="expression" dxfId="28" priority="149">
      <formula>O11&gt;$C11</formula>
    </cfRule>
  </conditionalFormatting>
  <conditionalFormatting sqref="P11">
    <cfRule type="expression" dxfId="27" priority="148">
      <formula>P11&gt;$C11</formula>
    </cfRule>
  </conditionalFormatting>
  <conditionalFormatting sqref="Q11">
    <cfRule type="expression" dxfId="26" priority="147">
      <formula>Q11&gt;$C11</formula>
    </cfRule>
  </conditionalFormatting>
  <conditionalFormatting sqref="R11">
    <cfRule type="expression" dxfId="25" priority="146">
      <formula>R11&gt;$C11</formula>
    </cfRule>
  </conditionalFormatting>
  <conditionalFormatting sqref="S11">
    <cfRule type="expression" dxfId="24" priority="145">
      <formula>S11&gt;$C11</formula>
    </cfRule>
  </conditionalFormatting>
  <conditionalFormatting sqref="T11">
    <cfRule type="expression" dxfId="23" priority="144">
      <formula>T11&gt;$C11</formula>
    </cfRule>
  </conditionalFormatting>
  <conditionalFormatting sqref="U11">
    <cfRule type="expression" dxfId="22" priority="143">
      <formula>U11&gt;$C11</formula>
    </cfRule>
  </conditionalFormatting>
  <conditionalFormatting sqref="V11">
    <cfRule type="expression" dxfId="21" priority="142">
      <formula>V11&gt;$C11</formula>
    </cfRule>
  </conditionalFormatting>
  <conditionalFormatting sqref="D17">
    <cfRule type="expression" dxfId="20" priority="140">
      <formula>D17&gt;$C17</formula>
    </cfRule>
  </conditionalFormatting>
  <conditionalFormatting sqref="W17">
    <cfRule type="expression" dxfId="19" priority="121">
      <formula>W17&gt;$C17</formula>
    </cfRule>
  </conditionalFormatting>
  <conditionalFormatting sqref="E17">
    <cfRule type="expression" dxfId="18" priority="139">
      <formula>E17&gt;$C17</formula>
    </cfRule>
  </conditionalFormatting>
  <conditionalFormatting sqref="F17">
    <cfRule type="expression" dxfId="17" priority="138">
      <formula>F17&gt;$C17</formula>
    </cfRule>
  </conditionalFormatting>
  <conditionalFormatting sqref="G17">
    <cfRule type="expression" dxfId="16" priority="137">
      <formula>G17&gt;$C17</formula>
    </cfRule>
  </conditionalFormatting>
  <conditionalFormatting sqref="H17">
    <cfRule type="expression" dxfId="15" priority="136">
      <formula>H17&gt;$C17</formula>
    </cfRule>
  </conditionalFormatting>
  <conditionalFormatting sqref="I17">
    <cfRule type="expression" dxfId="14" priority="135">
      <formula>I17&gt;$C17</formula>
    </cfRule>
  </conditionalFormatting>
  <conditionalFormatting sqref="J17">
    <cfRule type="expression" dxfId="13" priority="134">
      <formula>J17&gt;$C17</formula>
    </cfRule>
  </conditionalFormatting>
  <conditionalFormatting sqref="K17">
    <cfRule type="expression" dxfId="12" priority="133">
      <formula>K17&gt;$C17</formula>
    </cfRule>
  </conditionalFormatting>
  <conditionalFormatting sqref="L17">
    <cfRule type="expression" dxfId="11" priority="132">
      <formula>L17&gt;$C17</formula>
    </cfRule>
  </conditionalFormatting>
  <conditionalFormatting sqref="M17">
    <cfRule type="expression" dxfId="10" priority="131">
      <formula>M17&gt;$C17</formula>
    </cfRule>
  </conditionalFormatting>
  <conditionalFormatting sqref="N17">
    <cfRule type="expression" dxfId="9" priority="130">
      <formula>N17&gt;$C17</formula>
    </cfRule>
  </conditionalFormatting>
  <conditionalFormatting sqref="O17">
    <cfRule type="expression" dxfId="8" priority="129">
      <formula>O17&gt;$C17</formula>
    </cfRule>
  </conditionalFormatting>
  <conditionalFormatting sqref="P17">
    <cfRule type="expression" dxfId="7" priority="128">
      <formula>P17&gt;$C17</formula>
    </cfRule>
  </conditionalFormatting>
  <conditionalFormatting sqref="Q17">
    <cfRule type="expression" dxfId="6" priority="127">
      <formula>Q17&gt;$C17</formula>
    </cfRule>
  </conditionalFormatting>
  <conditionalFormatting sqref="R17">
    <cfRule type="expression" dxfId="5" priority="126">
      <formula>R17&gt;$C17</formula>
    </cfRule>
  </conditionalFormatting>
  <conditionalFormatting sqref="S17">
    <cfRule type="expression" dxfId="4" priority="125">
      <formula>S17&gt;$C17</formula>
    </cfRule>
  </conditionalFormatting>
  <conditionalFormatting sqref="T17">
    <cfRule type="expression" dxfId="3" priority="124">
      <formula>T17&gt;$C17</formula>
    </cfRule>
  </conditionalFormatting>
  <conditionalFormatting sqref="U17">
    <cfRule type="expression" dxfId="2" priority="123">
      <formula>U17&gt;$C17</formula>
    </cfRule>
  </conditionalFormatting>
  <conditionalFormatting sqref="V17">
    <cfRule type="expression" dxfId="1" priority="122">
      <formula>V17&gt;$C17</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H30"/>
  <sheetViews>
    <sheetView topLeftCell="A2" workbookViewId="0">
      <selection activeCell="H7" sqref="H7:H26"/>
    </sheetView>
  </sheetViews>
  <sheetFormatPr defaultRowHeight="15" x14ac:dyDescent="0.25"/>
  <cols>
    <col min="1" max="1" width="4.140625" customWidth="1"/>
    <col min="2" max="2" width="14.7109375" customWidth="1"/>
    <col min="3" max="3" width="13.7109375" customWidth="1"/>
    <col min="4" max="8" width="13.5703125" style="1" customWidth="1"/>
  </cols>
  <sheetData>
    <row r="1" spans="1:8" ht="26.25" x14ac:dyDescent="0.4">
      <c r="A1" s="14" t="s">
        <v>18</v>
      </c>
    </row>
    <row r="2" spans="1:8" ht="21" x14ac:dyDescent="0.35">
      <c r="A2" s="15" t="s">
        <v>19</v>
      </c>
    </row>
    <row r="4" spans="1:8" ht="18.75" x14ac:dyDescent="0.3">
      <c r="A4" s="2" t="str">
        <f>Learners!A1</f>
        <v>6N3450 History and Appreciation of Art and Design</v>
      </c>
    </row>
    <row r="6" spans="1:8" ht="25.5" x14ac:dyDescent="0.25">
      <c r="A6" s="17" t="s">
        <v>7</v>
      </c>
      <c r="B6" s="17" t="s">
        <v>9</v>
      </c>
      <c r="C6" s="17" t="s">
        <v>8</v>
      </c>
      <c r="D6" s="18" t="s">
        <v>20</v>
      </c>
      <c r="E6" s="18" t="s">
        <v>21</v>
      </c>
      <c r="F6" s="18" t="s">
        <v>22</v>
      </c>
      <c r="G6" s="18" t="s">
        <v>23</v>
      </c>
      <c r="H6" s="18" t="s">
        <v>24</v>
      </c>
    </row>
    <row r="7" spans="1:8" ht="23.25" customHeight="1" x14ac:dyDescent="0.25">
      <c r="A7" s="21">
        <v>1</v>
      </c>
      <c r="B7" s="26" t="str">
        <f>IF(Learners!C11="","",Learners!C11)</f>
        <v/>
      </c>
      <c r="C7" s="26" t="str">
        <f>IF(Learners!B11="","",Learners!B11)</f>
        <v/>
      </c>
      <c r="D7" s="21" t="str">
        <f>IF(Learners!D$11="","",Learners!D$11)</f>
        <v/>
      </c>
      <c r="E7" s="21">
        <f>'Collection of Work'!$D$21</f>
        <v>0</v>
      </c>
      <c r="F7" s="21" t="str">
        <f t="shared" ref="F7:F26" si="0">IF(B7="","",SUM(E7:E7))</f>
        <v/>
      </c>
      <c r="G7" s="21" t="str">
        <f>IF(F7="","",IF(F7&gt;79,"D",IF(F7&gt;64,"M", IF(F7&gt;49,"P",IF(F7&lt;50,"U")))))</f>
        <v/>
      </c>
      <c r="H7" s="27"/>
    </row>
    <row r="8" spans="1:8" ht="23.25" customHeight="1" x14ac:dyDescent="0.25">
      <c r="A8" s="28">
        <v>2</v>
      </c>
      <c r="B8" s="29" t="str">
        <f>IF(Learners!C12="","",Learners!C12)</f>
        <v/>
      </c>
      <c r="C8" s="29" t="str">
        <f>IF(Learners!B12="","",Learners!B12)</f>
        <v/>
      </c>
      <c r="D8" s="28" t="str">
        <f>IF(Learners!D12="","",Learners!D12)</f>
        <v/>
      </c>
      <c r="E8" s="28">
        <f>'Collection of Work'!$E$21</f>
        <v>0</v>
      </c>
      <c r="F8" s="28" t="str">
        <f t="shared" si="0"/>
        <v/>
      </c>
      <c r="G8" s="20" t="str">
        <f t="shared" ref="G8:G26" si="1">IF(F8="","",IF(F8&gt;79,"D",IF(F8&gt;64,"M", IF(F8&gt;49,"P",IF(F8&lt;50,"U")))))</f>
        <v/>
      </c>
      <c r="H8" s="30"/>
    </row>
    <row r="9" spans="1:8" ht="23.25" customHeight="1" x14ac:dyDescent="0.25">
      <c r="A9" s="21">
        <v>3</v>
      </c>
      <c r="B9" s="26" t="str">
        <f>IF(Learners!C13="","",Learners!C13)</f>
        <v/>
      </c>
      <c r="C9" s="26" t="str">
        <f>IF(Learners!B13="","",Learners!B13)</f>
        <v/>
      </c>
      <c r="D9" s="21" t="str">
        <f>IF(Learners!D13="","",Learners!D13)</f>
        <v/>
      </c>
      <c r="E9" s="21">
        <f>'Collection of Work'!$F$21</f>
        <v>0</v>
      </c>
      <c r="F9" s="21" t="str">
        <f t="shared" si="0"/>
        <v/>
      </c>
      <c r="G9" s="21" t="str">
        <f t="shared" si="1"/>
        <v/>
      </c>
      <c r="H9" s="27"/>
    </row>
    <row r="10" spans="1:8" ht="23.25" customHeight="1" x14ac:dyDescent="0.25">
      <c r="A10" s="28">
        <v>4</v>
      </c>
      <c r="B10" s="29" t="str">
        <f>IF(Learners!C14="","",Learners!C14)</f>
        <v/>
      </c>
      <c r="C10" s="29" t="str">
        <f>IF(Learners!B14="","",Learners!B14)</f>
        <v/>
      </c>
      <c r="D10" s="28" t="str">
        <f>IF(Learners!D14="","",Learners!D14)</f>
        <v/>
      </c>
      <c r="E10" s="28">
        <f>'Collection of Work'!$G$21</f>
        <v>0</v>
      </c>
      <c r="F10" s="28" t="str">
        <f t="shared" si="0"/>
        <v/>
      </c>
      <c r="G10" s="20" t="str">
        <f t="shared" si="1"/>
        <v/>
      </c>
      <c r="H10" s="30"/>
    </row>
    <row r="11" spans="1:8" ht="23.25" customHeight="1" x14ac:dyDescent="0.25">
      <c r="A11" s="21">
        <v>5</v>
      </c>
      <c r="B11" s="26" t="str">
        <f>IF(Learners!C15="","",Learners!C15)</f>
        <v/>
      </c>
      <c r="C11" s="26" t="str">
        <f>IF(Learners!B15="","",Learners!B15)</f>
        <v/>
      </c>
      <c r="D11" s="21" t="str">
        <f>IF(Learners!D15="","",Learners!D15)</f>
        <v/>
      </c>
      <c r="E11" s="21">
        <f>'Collection of Work'!$H$21</f>
        <v>0</v>
      </c>
      <c r="F11" s="21" t="str">
        <f t="shared" si="0"/>
        <v/>
      </c>
      <c r="G11" s="21" t="str">
        <f t="shared" si="1"/>
        <v/>
      </c>
      <c r="H11" s="27"/>
    </row>
    <row r="12" spans="1:8" ht="23.25" customHeight="1" x14ac:dyDescent="0.25">
      <c r="A12" s="28">
        <v>6</v>
      </c>
      <c r="B12" s="29" t="str">
        <f>IF(Learners!C16="","",Learners!C16)</f>
        <v/>
      </c>
      <c r="C12" s="29" t="str">
        <f>IF(Learners!B16="","",Learners!B16)</f>
        <v/>
      </c>
      <c r="D12" s="28" t="str">
        <f>IF(Learners!D16="","",Learners!D16)</f>
        <v/>
      </c>
      <c r="E12" s="28">
        <f>'Collection of Work'!$I$21</f>
        <v>0</v>
      </c>
      <c r="F12" s="28" t="str">
        <f t="shared" si="0"/>
        <v/>
      </c>
      <c r="G12" s="20" t="str">
        <f t="shared" si="1"/>
        <v/>
      </c>
      <c r="H12" s="30"/>
    </row>
    <row r="13" spans="1:8" ht="23.25" customHeight="1" x14ac:dyDescent="0.25">
      <c r="A13" s="21">
        <v>7</v>
      </c>
      <c r="B13" s="26" t="str">
        <f>IF(Learners!C17="","",Learners!C17)</f>
        <v/>
      </c>
      <c r="C13" s="26" t="str">
        <f>IF(Learners!B17="","",Learners!B17)</f>
        <v/>
      </c>
      <c r="D13" s="21" t="str">
        <f>IF(Learners!D17="","",Learners!D17)</f>
        <v/>
      </c>
      <c r="E13" s="21">
        <f>'Collection of Work'!$J$21</f>
        <v>0</v>
      </c>
      <c r="F13" s="21" t="str">
        <f t="shared" si="0"/>
        <v/>
      </c>
      <c r="G13" s="21" t="str">
        <f t="shared" si="1"/>
        <v/>
      </c>
      <c r="H13" s="27"/>
    </row>
    <row r="14" spans="1:8" ht="23.25" customHeight="1" x14ac:dyDescent="0.25">
      <c r="A14" s="28">
        <v>8</v>
      </c>
      <c r="B14" s="29" t="str">
        <f>IF(Learners!C18="","",Learners!C18)</f>
        <v/>
      </c>
      <c r="C14" s="29" t="str">
        <f>IF(Learners!B18="","",Learners!B18)</f>
        <v/>
      </c>
      <c r="D14" s="28" t="str">
        <f>IF(Learners!D18="","",Learners!D18)</f>
        <v/>
      </c>
      <c r="E14" s="28">
        <f>'Collection of Work'!$K$21</f>
        <v>0</v>
      </c>
      <c r="F14" s="28" t="str">
        <f t="shared" si="0"/>
        <v/>
      </c>
      <c r="G14" s="20" t="str">
        <f t="shared" si="1"/>
        <v/>
      </c>
      <c r="H14" s="30"/>
    </row>
    <row r="15" spans="1:8" ht="23.25" customHeight="1" x14ac:dyDescent="0.25">
      <c r="A15" s="21">
        <v>9</v>
      </c>
      <c r="B15" s="26" t="str">
        <f>IF(Learners!C19="","",Learners!C19)</f>
        <v/>
      </c>
      <c r="C15" s="26" t="str">
        <f>IF(Learners!B19="","",Learners!B19)</f>
        <v/>
      </c>
      <c r="D15" s="21" t="str">
        <f>IF(Learners!D19="","",Learners!D19)</f>
        <v/>
      </c>
      <c r="E15" s="21">
        <f>'Collection of Work'!$L$21</f>
        <v>0</v>
      </c>
      <c r="F15" s="21" t="str">
        <f t="shared" si="0"/>
        <v/>
      </c>
      <c r="G15" s="21" t="str">
        <f t="shared" si="1"/>
        <v/>
      </c>
      <c r="H15" s="27"/>
    </row>
    <row r="16" spans="1:8" ht="23.25" customHeight="1" x14ac:dyDescent="0.25">
      <c r="A16" s="28">
        <v>10</v>
      </c>
      <c r="B16" s="29" t="str">
        <f>IF(Learners!C20="","",Learners!C20)</f>
        <v/>
      </c>
      <c r="C16" s="29" t="str">
        <f>IF(Learners!B20="","",Learners!B20)</f>
        <v/>
      </c>
      <c r="D16" s="28" t="str">
        <f>IF(Learners!D20="","",Learners!D20)</f>
        <v/>
      </c>
      <c r="E16" s="28">
        <f>'Collection of Work'!$M$21</f>
        <v>0</v>
      </c>
      <c r="F16" s="28" t="str">
        <f t="shared" si="0"/>
        <v/>
      </c>
      <c r="G16" s="20" t="str">
        <f t="shared" si="1"/>
        <v/>
      </c>
      <c r="H16" s="30"/>
    </row>
    <row r="17" spans="1:8" ht="23.25" customHeight="1" x14ac:dyDescent="0.25">
      <c r="A17" s="21">
        <v>11</v>
      </c>
      <c r="B17" s="26" t="str">
        <f>IF(Learners!C21="","",Learners!C21)</f>
        <v/>
      </c>
      <c r="C17" s="26" t="str">
        <f>IF(Learners!B21="","",Learners!B21)</f>
        <v/>
      </c>
      <c r="D17" s="21" t="str">
        <f>IF(Learners!D21="","",Learners!D21)</f>
        <v/>
      </c>
      <c r="E17" s="21">
        <f>'Collection of Work'!$N$21</f>
        <v>0</v>
      </c>
      <c r="F17" s="21" t="str">
        <f t="shared" si="0"/>
        <v/>
      </c>
      <c r="G17" s="21" t="str">
        <f t="shared" si="1"/>
        <v/>
      </c>
      <c r="H17" s="27"/>
    </row>
    <row r="18" spans="1:8" ht="23.25" customHeight="1" x14ac:dyDescent="0.25">
      <c r="A18" s="28">
        <v>12</v>
      </c>
      <c r="B18" s="29" t="str">
        <f>IF(Learners!C22="","",Learners!C22)</f>
        <v/>
      </c>
      <c r="C18" s="29" t="str">
        <f>IF(Learners!B22="","",Learners!B22)</f>
        <v/>
      </c>
      <c r="D18" s="28" t="str">
        <f>IF(Learners!D22="","",Learners!D22)</f>
        <v/>
      </c>
      <c r="E18" s="28">
        <f>'Collection of Work'!$O$21</f>
        <v>0</v>
      </c>
      <c r="F18" s="28" t="str">
        <f t="shared" si="0"/>
        <v/>
      </c>
      <c r="G18" s="20" t="str">
        <f t="shared" si="1"/>
        <v/>
      </c>
      <c r="H18" s="30"/>
    </row>
    <row r="19" spans="1:8" ht="23.25" customHeight="1" x14ac:dyDescent="0.25">
      <c r="A19" s="21">
        <v>13</v>
      </c>
      <c r="B19" s="26" t="str">
        <f>IF(Learners!C23="","",Learners!C23)</f>
        <v/>
      </c>
      <c r="C19" s="26" t="str">
        <f>IF(Learners!B23="","",Learners!B23)</f>
        <v/>
      </c>
      <c r="D19" s="21" t="str">
        <f>IF(Learners!D23="","",Learners!D23)</f>
        <v/>
      </c>
      <c r="E19" s="21">
        <f>'Collection of Work'!$P$21</f>
        <v>0</v>
      </c>
      <c r="F19" s="21" t="str">
        <f t="shared" si="0"/>
        <v/>
      </c>
      <c r="G19" s="21" t="str">
        <f t="shared" si="1"/>
        <v/>
      </c>
      <c r="H19" s="27"/>
    </row>
    <row r="20" spans="1:8" ht="23.25" customHeight="1" x14ac:dyDescent="0.25">
      <c r="A20" s="28">
        <v>14</v>
      </c>
      <c r="B20" s="29" t="str">
        <f>IF(Learners!C24="","",Learners!C24)</f>
        <v/>
      </c>
      <c r="C20" s="29" t="str">
        <f>IF(Learners!B24="","",Learners!B24)</f>
        <v/>
      </c>
      <c r="D20" s="28" t="str">
        <f>IF(Learners!D24="","",Learners!D24)</f>
        <v/>
      </c>
      <c r="E20" s="28">
        <f>'Collection of Work'!$Q$21</f>
        <v>0</v>
      </c>
      <c r="F20" s="28" t="str">
        <f t="shared" si="0"/>
        <v/>
      </c>
      <c r="G20" s="20" t="str">
        <f t="shared" si="1"/>
        <v/>
      </c>
      <c r="H20" s="30"/>
    </row>
    <row r="21" spans="1:8" ht="23.25" customHeight="1" x14ac:dyDescent="0.25">
      <c r="A21" s="21">
        <v>15</v>
      </c>
      <c r="B21" s="26" t="str">
        <f>IF(Learners!C25="","",Learners!C25)</f>
        <v/>
      </c>
      <c r="C21" s="26" t="str">
        <f>IF(Learners!B25="","",Learners!B25)</f>
        <v/>
      </c>
      <c r="D21" s="21" t="str">
        <f>IF(Learners!D25="","",Learners!D25)</f>
        <v/>
      </c>
      <c r="E21" s="21">
        <f>'Collection of Work'!$R$21</f>
        <v>0</v>
      </c>
      <c r="F21" s="21" t="str">
        <f t="shared" si="0"/>
        <v/>
      </c>
      <c r="G21" s="21" t="str">
        <f t="shared" si="1"/>
        <v/>
      </c>
      <c r="H21" s="27"/>
    </row>
    <row r="22" spans="1:8" ht="23.25" customHeight="1" x14ac:dyDescent="0.25">
      <c r="A22" s="28">
        <v>16</v>
      </c>
      <c r="B22" s="29" t="str">
        <f>IF(Learners!C26="","",Learners!C26)</f>
        <v/>
      </c>
      <c r="C22" s="29" t="str">
        <f>IF(Learners!B26="","",Learners!B26)</f>
        <v/>
      </c>
      <c r="D22" s="28" t="str">
        <f>IF(Learners!D26="","",Learners!D26)</f>
        <v/>
      </c>
      <c r="E22" s="28">
        <f>'Collection of Work'!$S$21</f>
        <v>0</v>
      </c>
      <c r="F22" s="28" t="str">
        <f t="shared" si="0"/>
        <v/>
      </c>
      <c r="G22" s="20" t="str">
        <f t="shared" si="1"/>
        <v/>
      </c>
      <c r="H22" s="30"/>
    </row>
    <row r="23" spans="1:8" ht="23.25" customHeight="1" x14ac:dyDescent="0.25">
      <c r="A23" s="21">
        <v>17</v>
      </c>
      <c r="B23" s="26" t="str">
        <f>IF(Learners!C27="","",Learners!C27)</f>
        <v/>
      </c>
      <c r="C23" s="26" t="str">
        <f>IF(Learners!B27="","",Learners!B27)</f>
        <v/>
      </c>
      <c r="D23" s="21" t="str">
        <f>IF(Learners!D27="","",Learners!D27)</f>
        <v/>
      </c>
      <c r="E23" s="21">
        <f>'Collection of Work'!$T$21</f>
        <v>0</v>
      </c>
      <c r="F23" s="21" t="str">
        <f t="shared" si="0"/>
        <v/>
      </c>
      <c r="G23" s="21" t="str">
        <f t="shared" si="1"/>
        <v/>
      </c>
      <c r="H23" s="27"/>
    </row>
    <row r="24" spans="1:8" ht="23.25" customHeight="1" x14ac:dyDescent="0.25">
      <c r="A24" s="28">
        <v>18</v>
      </c>
      <c r="B24" s="29" t="str">
        <f>IF(Learners!C28="","",Learners!C28)</f>
        <v/>
      </c>
      <c r="C24" s="29" t="str">
        <f>IF(Learners!B28="","",Learners!B28)</f>
        <v/>
      </c>
      <c r="D24" s="28" t="str">
        <f>IF(Learners!D28="","",Learners!D28)</f>
        <v/>
      </c>
      <c r="E24" s="28">
        <f>'Collection of Work'!$U$21</f>
        <v>0</v>
      </c>
      <c r="F24" s="28" t="str">
        <f t="shared" si="0"/>
        <v/>
      </c>
      <c r="G24" s="20" t="str">
        <f t="shared" si="1"/>
        <v/>
      </c>
      <c r="H24" s="30"/>
    </row>
    <row r="25" spans="1:8" ht="23.25" customHeight="1" x14ac:dyDescent="0.25">
      <c r="A25" s="21">
        <v>19</v>
      </c>
      <c r="B25" s="26" t="str">
        <f>IF(Learners!C29="","",Learners!C29)</f>
        <v/>
      </c>
      <c r="C25" s="26" t="str">
        <f>IF(Learners!B29="","",Learners!B29)</f>
        <v/>
      </c>
      <c r="D25" s="21" t="str">
        <f>IF(Learners!D29="","",Learners!D29)</f>
        <v/>
      </c>
      <c r="E25" s="21">
        <f>'Collection of Work'!$V$21</f>
        <v>0</v>
      </c>
      <c r="F25" s="21" t="str">
        <f t="shared" si="0"/>
        <v/>
      </c>
      <c r="G25" s="21" t="str">
        <f t="shared" si="1"/>
        <v/>
      </c>
      <c r="H25" s="27"/>
    </row>
    <row r="26" spans="1:8" ht="23.25" customHeight="1" x14ac:dyDescent="0.25">
      <c r="A26" s="28">
        <v>20</v>
      </c>
      <c r="B26" s="29" t="str">
        <f>IF(Learners!C30="","",Learners!C30)</f>
        <v/>
      </c>
      <c r="C26" s="29" t="str">
        <f>IF(Learners!B30="","",Learners!B30)</f>
        <v/>
      </c>
      <c r="D26" s="28" t="str">
        <f>IF(Learners!D30="","",Learners!D30)</f>
        <v/>
      </c>
      <c r="E26" s="28">
        <f>'Collection of Work'!$W$21</f>
        <v>0</v>
      </c>
      <c r="F26" s="28" t="str">
        <f t="shared" si="0"/>
        <v/>
      </c>
      <c r="G26" s="20" t="str">
        <f t="shared" si="1"/>
        <v/>
      </c>
      <c r="H26" s="30"/>
    </row>
    <row r="27" spans="1:8" x14ac:dyDescent="0.25">
      <c r="H27" s="19"/>
    </row>
    <row r="28" spans="1:8" ht="29.25" customHeight="1" x14ac:dyDescent="0.25">
      <c r="A28" s="38" t="s">
        <v>25</v>
      </c>
      <c r="B28" s="39"/>
      <c r="C28" s="39"/>
      <c r="D28" s="39"/>
      <c r="E28" s="39"/>
      <c r="F28" s="39"/>
      <c r="G28" s="39"/>
      <c r="H28" s="39"/>
    </row>
    <row r="29" spans="1:8" ht="30" customHeight="1" x14ac:dyDescent="0.25">
      <c r="A29" s="40" t="s">
        <v>26</v>
      </c>
      <c r="B29" s="41"/>
      <c r="C29" s="41"/>
      <c r="D29" s="41"/>
      <c r="E29" s="41"/>
      <c r="F29" s="41"/>
      <c r="G29" s="41"/>
      <c r="H29" s="41"/>
    </row>
    <row r="30" spans="1:8" x14ac:dyDescent="0.25">
      <c r="B30" s="7"/>
    </row>
  </sheetData>
  <sheetProtection algorithmName="SHA-512" hashValue="zq5YxqEyn7nR6wNQn+JfsOqQH875ehVmsU6zXSCh1Z4gwtpJVVu5wGwHbRUv5Xtujt7Y18tCkuIQWrCmKePk/g==" saltValue="/xRoSL7IkRKblczlLHTY+w==" spinCount="100000" sheet="1" objects="1" scenarios="1" selectLockedCells="1"/>
  <mergeCells count="2">
    <mergeCell ref="A28:H28"/>
    <mergeCell ref="A29:H29"/>
  </mergeCells>
  <conditionalFormatting sqref="G7:G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68DF4702-C1A4-44B2-B103-E1C44A5A470B}">
  <ds:schemaRefs>
    <ds:schemaRef ds:uri="http://schemas.microsoft.com/office/2006/metadata/properties"/>
    <ds:schemaRef ds:uri="8a304dd5-7e6f-40be-acfb-5410e2b167fb"/>
    <ds:schemaRef ds:uri="http://schemas.microsoft.com/office/2006/documentManagement/types"/>
    <ds:schemaRef ds:uri="http://purl.org/dc/terms/"/>
    <ds:schemaRef ds:uri="http://schemas.openxmlformats.org/package/2006/metadata/core-properties"/>
    <ds:schemaRef ds:uri="80ce844a-3414-47bc-be42-35076de08631"/>
    <ds:schemaRef ds:uri="http://purl.org/dc/dcmitype/"/>
    <ds:schemaRef ds:uri="http://schemas.microsoft.com/office/infopath/2007/PartnerControl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Learners</vt:lpstr>
      <vt:lpstr>Collection of Work</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Pamela Quinn</cp:lastModifiedBy>
  <cp:revision/>
  <dcterms:created xsi:type="dcterms:W3CDTF">2020-08-23T19:19:09Z</dcterms:created>
  <dcterms:modified xsi:type="dcterms:W3CDTF">2020-08-31T09:49:51Z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