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quinn\Desktop\"/>
    </mc:Choice>
  </mc:AlternateContent>
  <bookViews>
    <workbookView xWindow="0" yWindow="0" windowWidth="28800" windowHeight="11730" activeTab="4"/>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6" l="1"/>
  <c r="W10" i="8" l="1"/>
  <c r="G26" i="6" s="1"/>
  <c r="V10" i="8"/>
  <c r="G25" i="6" s="1"/>
  <c r="U10" i="8"/>
  <c r="G24" i="6" s="1"/>
  <c r="T10" i="8"/>
  <c r="G23" i="6" s="1"/>
  <c r="S10" i="8"/>
  <c r="G22" i="6" s="1"/>
  <c r="R10" i="8"/>
  <c r="G21" i="6" s="1"/>
  <c r="Q10" i="8"/>
  <c r="G20" i="6" s="1"/>
  <c r="P10" i="8"/>
  <c r="G19" i="6" s="1"/>
  <c r="O10" i="8"/>
  <c r="G18" i="6" s="1"/>
  <c r="N10" i="8"/>
  <c r="G17" i="6" s="1"/>
  <c r="M10" i="8"/>
  <c r="G16" i="6" s="1"/>
  <c r="L10" i="8"/>
  <c r="G15" i="6" s="1"/>
  <c r="K10" i="8"/>
  <c r="G14" i="6" s="1"/>
  <c r="J10" i="8"/>
  <c r="G13" i="6" s="1"/>
  <c r="I10" i="8"/>
  <c r="G12" i="6" s="1"/>
  <c r="H10" i="8"/>
  <c r="G11" i="6" s="1"/>
  <c r="G10" i="8"/>
  <c r="G10" i="6" s="1"/>
  <c r="F10" i="8"/>
  <c r="G9" i="6" s="1"/>
  <c r="E10" i="8"/>
  <c r="G8" i="6" s="1"/>
  <c r="D10" i="8"/>
  <c r="G7" i="6" s="1"/>
  <c r="C10" i="8"/>
  <c r="W2" i="8"/>
  <c r="V2" i="8"/>
  <c r="U2" i="8"/>
  <c r="T2" i="8"/>
  <c r="S2" i="8"/>
  <c r="R2" i="8"/>
  <c r="Q2" i="8"/>
  <c r="P2" i="8"/>
  <c r="O2" i="8"/>
  <c r="N2" i="8"/>
  <c r="M2" i="8"/>
  <c r="L2" i="8"/>
  <c r="K2" i="8"/>
  <c r="J2" i="8"/>
  <c r="I2" i="8"/>
  <c r="H2" i="8"/>
  <c r="G2" i="8"/>
  <c r="F2" i="8"/>
  <c r="E2" i="8"/>
  <c r="D2" i="8"/>
  <c r="W20" i="7"/>
  <c r="F26" i="6" s="1"/>
  <c r="V20" i="7"/>
  <c r="F25" i="6" s="1"/>
  <c r="U20" i="7"/>
  <c r="F24" i="6" s="1"/>
  <c r="T20" i="7"/>
  <c r="F23" i="6" s="1"/>
  <c r="S20" i="7"/>
  <c r="F22" i="6" s="1"/>
  <c r="R20" i="7"/>
  <c r="F21" i="6" s="1"/>
  <c r="Q20" i="7"/>
  <c r="F20" i="6" s="1"/>
  <c r="P20" i="7"/>
  <c r="F19" i="6" s="1"/>
  <c r="O20" i="7"/>
  <c r="F18" i="6" s="1"/>
  <c r="N20" i="7"/>
  <c r="F17" i="6" s="1"/>
  <c r="M20" i="7"/>
  <c r="F16" i="6" s="1"/>
  <c r="L20" i="7"/>
  <c r="F15" i="6" s="1"/>
  <c r="K20" i="7"/>
  <c r="F14" i="6" s="1"/>
  <c r="J20" i="7"/>
  <c r="F13" i="6" s="1"/>
  <c r="I20" i="7"/>
  <c r="F12" i="6" s="1"/>
  <c r="H20" i="7"/>
  <c r="F11" i="6" s="1"/>
  <c r="G20" i="7"/>
  <c r="F10" i="6" s="1"/>
  <c r="F20" i="7"/>
  <c r="F9" i="6" s="1"/>
  <c r="E20" i="7"/>
  <c r="F8" i="6" s="1"/>
  <c r="D20" i="7"/>
  <c r="F7" i="6" s="1"/>
  <c r="C20" i="7"/>
  <c r="W2" i="7"/>
  <c r="V2" i="7"/>
  <c r="U2" i="7"/>
  <c r="T2" i="7"/>
  <c r="S2" i="7"/>
  <c r="R2" i="7"/>
  <c r="Q2" i="7"/>
  <c r="P2" i="7"/>
  <c r="O2" i="7"/>
  <c r="N2" i="7"/>
  <c r="M2" i="7"/>
  <c r="L2" i="7"/>
  <c r="K2" i="7"/>
  <c r="J2" i="7"/>
  <c r="I2" i="7"/>
  <c r="H2" i="7"/>
  <c r="G2" i="7"/>
  <c r="F2" i="7"/>
  <c r="E2" i="7"/>
  <c r="D2" i="7"/>
  <c r="W9" i="3"/>
  <c r="V9" i="3"/>
  <c r="U9" i="3"/>
  <c r="T9" i="3"/>
  <c r="S9" i="3"/>
  <c r="R9" i="3"/>
  <c r="Q9" i="3"/>
  <c r="P9" i="3"/>
  <c r="O9" i="3"/>
  <c r="N9" i="3"/>
  <c r="M9" i="3"/>
  <c r="L9" i="3"/>
  <c r="K9" i="3"/>
  <c r="J9" i="3"/>
  <c r="I9" i="3"/>
  <c r="H9" i="3"/>
  <c r="G9" i="3"/>
  <c r="F9" i="3"/>
  <c r="E9" i="3"/>
  <c r="D9" i="3"/>
  <c r="C9"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<sst xmlns="http://schemas.openxmlformats.org/spreadsheetml/2006/main" count="90" uniqueCount="54">
  <si>
    <t>Module Code and Title</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</si>
  <si>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</si>
  <si>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</si>
  <si>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</si>
  <si>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</si>
  <si>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</si>
  <si>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</si>
  <si>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</si>
  <si>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</si>
  <si>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</si>
  <si>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</si>
  <si>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</si>
  <si>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</si>
  <si>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</si>
  <si>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</si>
  <si>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</si>
  <si>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</si>
  <si>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</si>
  <si>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</si>
  <si>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</si>
  <si>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</si>
  <si>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</si>
  <si>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</si>
  <si>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</si>
  <si>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</si>
  <si>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</si>
  <si>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</si>
  <si>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</si>
  <si>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</si>
  <si>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</si>
  <si>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5N3772 Understanding Mental Health</t>
  </si>
  <si>
    <t>Assignment 20%</t>
  </si>
  <si>
    <t>Clear understanding of Mental Health Services</t>
  </si>
  <si>
    <t>Comprehensive understanding of challenges involved in this vocational area</t>
  </si>
  <si>
    <t>Thorough description of key care skills required for work in Mental Health</t>
  </si>
  <si>
    <t>Examination - Theory 60%</t>
  </si>
  <si>
    <t>Section A: 10 Short Questions, complete ten: 3 marks each</t>
  </si>
  <si>
    <t>Question No.1</t>
  </si>
  <si>
    <t>Question No. 2</t>
  </si>
  <si>
    <t>Question No. 3</t>
  </si>
  <si>
    <t>Question No. 4</t>
  </si>
  <si>
    <t>Question No. 5</t>
  </si>
  <si>
    <t>Question No. 6</t>
  </si>
  <si>
    <t>Question No. 7</t>
  </si>
  <si>
    <t>Question No. 8</t>
  </si>
  <si>
    <t>Question No. 9</t>
  </si>
  <si>
    <t>Question No. 10</t>
  </si>
  <si>
    <t>Question No.2</t>
  </si>
  <si>
    <t>Section B:  2 Long Questions, complete 2: 15 marks each</t>
  </si>
  <si>
    <t>Skills Demonstratioin 20%</t>
  </si>
  <si>
    <t>Thorough Planning and Preparation of activity with client</t>
  </si>
  <si>
    <t>Clear Implementation of activity</t>
  </si>
  <si>
    <t>Comprehensive Evaluation of Communication skills used throughout</t>
  </si>
  <si>
    <t>Clear Recommendations for future use in Mental Health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</si>
</sst>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7" xfId="0" applyBorder="1" applyAlignment="1">
      <alignment horizontal="center"/>
    </xf>
    <xf numFmtId="0" fontId="0" fillId="0" borderId="8" xfId="0" applyBorder="1" applyAlignment="1">
      <alignment horizontal="center"/>
    </xf>
    <xf numFmtId="164" fontId="0" fillId="0" borderId="3" xfId="0" applyNumberFormat="1" applyBorder="1" applyAlignment="1" applyProtection="1">
      <alignment horizontal="center" vertical="center"/>
      <protection locked="0"/>
    </xf>
    <xf numFmtId="0" fontId="0" fillId="0" borderId="0" xfId="0" applyAlignment="1"/>
    <xf numFmtId="0" fontId="0" fillId="0" borderId="0" xfId="0" applyAlignment="1">
      <alignment wrapText="1"/>
    </xf>
    <xf numFmtId="0" fontId="9" fillId="0" borderId="0" xfId="0" applyFont="1" applyAlignment="1">
      <alignment horizontal="right"/>
    </xf>
    <xf numFmtId="0" fontId="11" fillId="0" borderId="0" xfId="0" applyFont="1" applyAlignment="1">
      <alignment vertic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Alignment="1">
      <alignment horizontal="left"/>
    </xf>
    <xf numFmtId="0" fontId="9" fillId="0" borderId="0" xfId="0" applyFont="1" applyAlignment="1">
      <alignment horizontal="right" vertical="center"/>
    </xf>
    <xf numFmtId="0" fontId="0" fillId="0" borderId="2" xfId="0" applyBorder="1" applyAlignment="1">
      <alignment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27">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6" sqref="C16"/>
    </sheetView>
  </sheetViews>
  <sheetFormatPr defaultRowHeight="15" x14ac:dyDescent="0.25"/>
  <cols>
    <col min="2" max="2" width="22" customWidth="1"/>
    <col min="3" max="3" width="16.7109375" customWidth="1"/>
    <col min="4" max="4" width="16.28515625" customWidth="1"/>
  </cols>
  <sheetData>
    <row r="1" spans="1:4" ht="18.75" x14ac:dyDescent="0.3">
      <c r="A1" s="2" t="s">
        <v>0</v>
      </c>
    </row>
    <row r="2" spans="1:4" ht="25.5"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3" t="s">
        <v>8</v>
      </c>
      <c r="B10" s="4" t="s">
        <v>9</v>
      </c>
      <c r="C10" s="4" t="s">
        <v>10</v>
      </c>
      <c r="D10" s="4" t="s">
        <v>11</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fGokNLMfvZ1XafQEiJXRfN0uB8di4WDr8XWk9f0sufShEAspfca9tZIcwY1CJuDqPwej2ShiFE/obc2GdsbfPw==" saltValue="W1TqiU3dl3y+EQYK3ZyGG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
  <sheetViews>
    <sheetView workbookViewId="0">
      <pane xSplit="2" ySplit="5" topLeftCell="C6" activePane="bottomRight" state="frozen"/>
      <selection pane="topRight" activeCell="C1" sqref="C1"/>
      <selection pane="bottomLeft" activeCell="A6" sqref="A6"/>
      <selection pane="bottomRight" activeCell="E6" sqref="E6"/>
    </sheetView>
  </sheetViews>
  <sheetFormatPr defaultRowHeight="15" x14ac:dyDescent="0.25"/>
  <cols>
    <col min="1" max="1" width="6.140625" customWidth="1"/>
    <col min="2" max="2" width="54.85546875" customWidth="1"/>
    <col min="4" max="23" width="6" customWidth="1"/>
  </cols>
  <sheetData>
    <row r="1" spans="1:23" ht="18.75" x14ac:dyDescent="0.3">
      <c r="A1" s="2" t="s">
        <v>30</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 t="s">
        <v>31</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1" t="s">
        <v>12</v>
      </c>
      <c r="B5" s="12"/>
      <c r="C5" s="13" t="s">
        <v>13</v>
      </c>
      <c r="D5" s="47"/>
      <c r="E5" s="47"/>
      <c r="F5" s="47"/>
      <c r="G5" s="47"/>
      <c r="H5" s="47"/>
      <c r="I5" s="47"/>
      <c r="J5" s="47"/>
      <c r="K5" s="47"/>
      <c r="L5" s="47"/>
      <c r="M5" s="47"/>
      <c r="N5" s="47"/>
      <c r="O5" s="47"/>
      <c r="P5" s="47"/>
      <c r="Q5" s="47"/>
      <c r="R5" s="47"/>
      <c r="S5" s="47"/>
      <c r="T5" s="47"/>
      <c r="U5" s="47"/>
      <c r="V5" s="47"/>
      <c r="W5" s="47"/>
    </row>
    <row r="6" spans="1:23" ht="39.950000000000003" customHeight="1" x14ac:dyDescent="0.25">
      <c r="A6" s="38" t="s">
        <v>14</v>
      </c>
      <c r="B6" s="36" t="s">
        <v>32</v>
      </c>
      <c r="C6" s="33">
        <v>10</v>
      </c>
      <c r="D6" s="32"/>
      <c r="E6" s="32"/>
      <c r="F6" s="32"/>
      <c r="G6" s="32"/>
      <c r="H6" s="32"/>
      <c r="I6" s="32"/>
      <c r="J6" s="32"/>
      <c r="K6" s="32"/>
      <c r="L6" s="32"/>
      <c r="M6" s="32"/>
      <c r="N6" s="32"/>
      <c r="O6" s="32"/>
      <c r="P6" s="32"/>
      <c r="Q6" s="32"/>
      <c r="R6" s="32"/>
      <c r="S6" s="32"/>
      <c r="T6" s="32"/>
      <c r="U6" s="32"/>
      <c r="V6" s="32"/>
      <c r="W6" s="32"/>
    </row>
    <row r="7" spans="1:23" ht="39.950000000000003" customHeight="1" x14ac:dyDescent="0.25">
      <c r="A7" s="38" t="s">
        <v>14</v>
      </c>
      <c r="B7" s="37" t="s">
        <v>33</v>
      </c>
      <c r="C7" s="33">
        <v>5</v>
      </c>
      <c r="D7" s="32"/>
      <c r="E7" s="32"/>
      <c r="F7" s="32"/>
      <c r="G7" s="32"/>
      <c r="H7" s="32"/>
      <c r="I7" s="32"/>
      <c r="J7" s="32"/>
      <c r="K7" s="32"/>
      <c r="L7" s="32"/>
      <c r="M7" s="32"/>
      <c r="N7" s="32"/>
      <c r="O7" s="32"/>
      <c r="P7" s="32"/>
      <c r="Q7" s="32"/>
      <c r="R7" s="32"/>
      <c r="S7" s="32"/>
      <c r="T7" s="32"/>
      <c r="U7" s="32"/>
      <c r="V7" s="32"/>
      <c r="W7" s="32"/>
    </row>
    <row r="8" spans="1:23" ht="39.950000000000003" customHeight="1" x14ac:dyDescent="0.25">
      <c r="A8" s="38" t="s">
        <v>14</v>
      </c>
      <c r="B8" s="37" t="s">
        <v>34</v>
      </c>
      <c r="C8" s="33">
        <v>5</v>
      </c>
      <c r="D8" s="32"/>
      <c r="E8" s="32"/>
      <c r="F8" s="32"/>
      <c r="G8" s="32"/>
      <c r="H8" s="32"/>
      <c r="I8" s="32"/>
      <c r="J8" s="32"/>
      <c r="K8" s="32"/>
      <c r="L8" s="32"/>
      <c r="M8" s="32"/>
      <c r="N8" s="32"/>
      <c r="O8" s="32"/>
      <c r="P8" s="32"/>
      <c r="Q8" s="32"/>
      <c r="R8" s="32"/>
      <c r="S8" s="32"/>
      <c r="T8" s="32"/>
      <c r="U8" s="32"/>
      <c r="V8" s="32"/>
      <c r="W8" s="32"/>
    </row>
    <row r="9" spans="1:23" x14ac:dyDescent="0.25">
      <c r="A9" s="9" t="s">
        <v>15</v>
      </c>
      <c r="B9" s="9"/>
      <c r="C9" s="10">
        <f t="shared" ref="C9:W9" si="0">SUM(C6:C8)</f>
        <v>20</v>
      </c>
      <c r="D9" s="10">
        <f t="shared" si="0"/>
        <v>0</v>
      </c>
      <c r="E9" s="10">
        <f t="shared" si="0"/>
        <v>0</v>
      </c>
      <c r="F9" s="10">
        <f t="shared" si="0"/>
        <v>0</v>
      </c>
      <c r="G9" s="10">
        <f t="shared" si="0"/>
        <v>0</v>
      </c>
      <c r="H9" s="10">
        <f t="shared" si="0"/>
        <v>0</v>
      </c>
      <c r="I9" s="10">
        <f t="shared" si="0"/>
        <v>0</v>
      </c>
      <c r="J9" s="10">
        <f t="shared" si="0"/>
        <v>0</v>
      </c>
      <c r="K9" s="10">
        <f t="shared" si="0"/>
        <v>0</v>
      </c>
      <c r="L9" s="10">
        <f t="shared" si="0"/>
        <v>0</v>
      </c>
      <c r="M9" s="10">
        <f t="shared" si="0"/>
        <v>0</v>
      </c>
      <c r="N9" s="10">
        <f t="shared" si="0"/>
        <v>0</v>
      </c>
      <c r="O9" s="10">
        <f t="shared" si="0"/>
        <v>0</v>
      </c>
      <c r="P9" s="10">
        <f t="shared" si="0"/>
        <v>0</v>
      </c>
      <c r="Q9" s="10">
        <f t="shared" si="0"/>
        <v>0</v>
      </c>
      <c r="R9" s="10">
        <f t="shared" si="0"/>
        <v>0</v>
      </c>
      <c r="S9" s="10">
        <f t="shared" si="0"/>
        <v>0</v>
      </c>
      <c r="T9" s="10">
        <f t="shared" si="0"/>
        <v>0</v>
      </c>
      <c r="U9" s="10">
        <f t="shared" si="0"/>
        <v>0</v>
      </c>
      <c r="V9" s="10">
        <f t="shared" si="0"/>
        <v>0</v>
      </c>
      <c r="W9" s="10">
        <f t="shared" si="0"/>
        <v>0</v>
      </c>
    </row>
    <row r="11" spans="1:23" x14ac:dyDescent="0.25">
      <c r="A11" t="s">
        <v>16</v>
      </c>
      <c r="B11" t="s">
        <v>17</v>
      </c>
    </row>
    <row r="12" spans="1:23" x14ac:dyDescent="0.25">
      <c r="B12" t="s">
        <v>18</v>
      </c>
    </row>
  </sheetData>
  <sheetProtection algorithmName="SHA-512" hashValue="HK9vg8mTzq65E7I7YEjMibqzqXKu1VCO3n7UMO2MwjGB8q03qt6P9n62hkXSFoKeDoVGKELo4tmzIkciFkypqg==" saltValue="dP39W5XfbKR7K30U1eEG7g=="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126" priority="220">
      <formula>D6&gt;$C6</formula>
    </cfRule>
  </conditionalFormatting>
  <conditionalFormatting sqref="W6">
    <cfRule type="expression" dxfId="125" priority="201">
      <formula>W6&gt;$C6</formula>
    </cfRule>
  </conditionalFormatting>
  <conditionalFormatting sqref="E6">
    <cfRule type="expression" dxfId="124" priority="219">
      <formula>E6&gt;$C6</formula>
    </cfRule>
  </conditionalFormatting>
  <conditionalFormatting sqref="F6">
    <cfRule type="expression" dxfId="123" priority="218">
      <formula>F6&gt;$C6</formula>
    </cfRule>
  </conditionalFormatting>
  <conditionalFormatting sqref="G6">
    <cfRule type="expression" dxfId="122" priority="217">
      <formula>G6&gt;$C6</formula>
    </cfRule>
  </conditionalFormatting>
  <conditionalFormatting sqref="H6">
    <cfRule type="expression" dxfId="121" priority="216">
      <formula>H6&gt;$C6</formula>
    </cfRule>
  </conditionalFormatting>
  <conditionalFormatting sqref="I6">
    <cfRule type="expression" dxfId="120" priority="215">
      <formula>I6&gt;$C6</formula>
    </cfRule>
  </conditionalFormatting>
  <conditionalFormatting sqref="J6">
    <cfRule type="expression" dxfId="119" priority="214">
      <formula>J6&gt;$C6</formula>
    </cfRule>
  </conditionalFormatting>
  <conditionalFormatting sqref="K6">
    <cfRule type="expression" dxfId="118" priority="213">
      <formula>K6&gt;$C6</formula>
    </cfRule>
  </conditionalFormatting>
  <conditionalFormatting sqref="L6">
    <cfRule type="expression" dxfId="117" priority="212">
      <formula>L6&gt;$C6</formula>
    </cfRule>
  </conditionalFormatting>
  <conditionalFormatting sqref="M6">
    <cfRule type="expression" dxfId="116" priority="211">
      <formula>M6&gt;$C6</formula>
    </cfRule>
  </conditionalFormatting>
  <conditionalFormatting sqref="N6">
    <cfRule type="expression" dxfId="115" priority="210">
      <formula>N6&gt;$C6</formula>
    </cfRule>
  </conditionalFormatting>
  <conditionalFormatting sqref="O6">
    <cfRule type="expression" dxfId="114" priority="209">
      <formula>O6&gt;$C6</formula>
    </cfRule>
  </conditionalFormatting>
  <conditionalFormatting sqref="P6">
    <cfRule type="expression" dxfId="113" priority="208">
      <formula>P6&gt;$C6</formula>
    </cfRule>
  </conditionalFormatting>
  <conditionalFormatting sqref="Q6">
    <cfRule type="expression" dxfId="112" priority="207">
      <formula>Q6&gt;$C6</formula>
    </cfRule>
  </conditionalFormatting>
  <conditionalFormatting sqref="R6">
    <cfRule type="expression" dxfId="111" priority="206">
      <formula>R6&gt;$C6</formula>
    </cfRule>
  </conditionalFormatting>
  <conditionalFormatting sqref="S6">
    <cfRule type="expression" dxfId="110" priority="205">
      <formula>S6&gt;$C6</formula>
    </cfRule>
  </conditionalFormatting>
  <conditionalFormatting sqref="T6">
    <cfRule type="expression" dxfId="109" priority="204">
      <formula>T6&gt;$C6</formula>
    </cfRule>
  </conditionalFormatting>
  <conditionalFormatting sqref="U6">
    <cfRule type="expression" dxfId="108" priority="203">
      <formula>U6&gt;$C6</formula>
    </cfRule>
  </conditionalFormatting>
  <conditionalFormatting sqref="V6">
    <cfRule type="expression" dxfId="107" priority="202">
      <formula>V6&gt;$C6</formula>
    </cfRule>
  </conditionalFormatting>
  <conditionalFormatting sqref="D7">
    <cfRule type="expression" dxfId="106" priority="160">
      <formula>D7&gt;$C7</formula>
    </cfRule>
  </conditionalFormatting>
  <conditionalFormatting sqref="W7">
    <cfRule type="expression" dxfId="105" priority="141">
      <formula>W7&gt;$C7</formula>
    </cfRule>
  </conditionalFormatting>
  <conditionalFormatting sqref="E7">
    <cfRule type="expression" dxfId="104" priority="159">
      <formula>E7&gt;$C7</formula>
    </cfRule>
  </conditionalFormatting>
  <conditionalFormatting sqref="F7">
    <cfRule type="expression" dxfId="103" priority="158">
      <formula>F7&gt;$C7</formula>
    </cfRule>
  </conditionalFormatting>
  <conditionalFormatting sqref="G7">
    <cfRule type="expression" dxfId="102" priority="157">
      <formula>G7&gt;$C7</formula>
    </cfRule>
  </conditionalFormatting>
  <conditionalFormatting sqref="H7">
    <cfRule type="expression" dxfId="101" priority="156">
      <formula>H7&gt;$C7</formula>
    </cfRule>
  </conditionalFormatting>
  <conditionalFormatting sqref="I7">
    <cfRule type="expression" dxfId="100" priority="155">
      <formula>I7&gt;$C7</formula>
    </cfRule>
  </conditionalFormatting>
  <conditionalFormatting sqref="J7">
    <cfRule type="expression" dxfId="99" priority="154">
      <formula>J7&gt;$C7</formula>
    </cfRule>
  </conditionalFormatting>
  <conditionalFormatting sqref="K7">
    <cfRule type="expression" dxfId="98" priority="153">
      <formula>K7&gt;$C7</formula>
    </cfRule>
  </conditionalFormatting>
  <conditionalFormatting sqref="L7">
    <cfRule type="expression" dxfId="97" priority="152">
      <formula>L7&gt;$C7</formula>
    </cfRule>
  </conditionalFormatting>
  <conditionalFormatting sqref="M7">
    <cfRule type="expression" dxfId="96" priority="151">
      <formula>M7&gt;$C7</formula>
    </cfRule>
  </conditionalFormatting>
  <conditionalFormatting sqref="N7">
    <cfRule type="expression" dxfId="95" priority="150">
      <formula>N7&gt;$C7</formula>
    </cfRule>
  </conditionalFormatting>
  <conditionalFormatting sqref="O7">
    <cfRule type="expression" dxfId="94" priority="149">
      <formula>O7&gt;$C7</formula>
    </cfRule>
  </conditionalFormatting>
  <conditionalFormatting sqref="P7">
    <cfRule type="expression" dxfId="93" priority="148">
      <formula>P7&gt;$C7</formula>
    </cfRule>
  </conditionalFormatting>
  <conditionalFormatting sqref="Q7">
    <cfRule type="expression" dxfId="92" priority="147">
      <formula>Q7&gt;$C7</formula>
    </cfRule>
  </conditionalFormatting>
  <conditionalFormatting sqref="R7">
    <cfRule type="expression" dxfId="91" priority="146">
      <formula>R7&gt;$C7</formula>
    </cfRule>
  </conditionalFormatting>
  <conditionalFormatting sqref="S7">
    <cfRule type="expression" dxfId="90" priority="145">
      <formula>S7&gt;$C7</formula>
    </cfRule>
  </conditionalFormatting>
  <conditionalFormatting sqref="T7">
    <cfRule type="expression" dxfId="89" priority="144">
      <formula>T7&gt;$C7</formula>
    </cfRule>
  </conditionalFormatting>
  <conditionalFormatting sqref="U7">
    <cfRule type="expression" dxfId="88" priority="143">
      <formula>U7&gt;$C7</formula>
    </cfRule>
  </conditionalFormatting>
  <conditionalFormatting sqref="V7">
    <cfRule type="expression" dxfId="87" priority="142">
      <formula>V7&gt;$C7</formula>
    </cfRule>
  </conditionalFormatting>
  <conditionalFormatting sqref="D8">
    <cfRule type="expression" dxfId="86" priority="120">
      <formula>D8&gt;$C8</formula>
    </cfRule>
  </conditionalFormatting>
  <conditionalFormatting sqref="W8">
    <cfRule type="expression" dxfId="85" priority="101">
      <formula>W8&gt;$C8</formula>
    </cfRule>
  </conditionalFormatting>
  <conditionalFormatting sqref="E8">
    <cfRule type="expression" dxfId="84" priority="119">
      <formula>E8&gt;$C8</formula>
    </cfRule>
  </conditionalFormatting>
  <conditionalFormatting sqref="F8">
    <cfRule type="expression" dxfId="83" priority="118">
      <formula>F8&gt;$C8</formula>
    </cfRule>
  </conditionalFormatting>
  <conditionalFormatting sqref="G8">
    <cfRule type="expression" dxfId="82" priority="117">
      <formula>G8&gt;$C8</formula>
    </cfRule>
  </conditionalFormatting>
  <conditionalFormatting sqref="H8">
    <cfRule type="expression" dxfId="81" priority="116">
      <formula>H8&gt;$C8</formula>
    </cfRule>
  </conditionalFormatting>
  <conditionalFormatting sqref="I8">
    <cfRule type="expression" dxfId="80" priority="115">
      <formula>I8&gt;$C8</formula>
    </cfRule>
  </conditionalFormatting>
  <conditionalFormatting sqref="J8">
    <cfRule type="expression" dxfId="79" priority="114">
      <formula>J8&gt;$C8</formula>
    </cfRule>
  </conditionalFormatting>
  <conditionalFormatting sqref="K8">
    <cfRule type="expression" dxfId="78" priority="113">
      <formula>K8&gt;$C8</formula>
    </cfRule>
  </conditionalFormatting>
  <conditionalFormatting sqref="L8">
    <cfRule type="expression" dxfId="77" priority="112">
      <formula>L8&gt;$C8</formula>
    </cfRule>
  </conditionalFormatting>
  <conditionalFormatting sqref="M8">
    <cfRule type="expression" dxfId="76" priority="111">
      <formula>M8&gt;$C8</formula>
    </cfRule>
  </conditionalFormatting>
  <conditionalFormatting sqref="N8">
    <cfRule type="expression" dxfId="75" priority="110">
      <formula>N8&gt;$C8</formula>
    </cfRule>
  </conditionalFormatting>
  <conditionalFormatting sqref="O8">
    <cfRule type="expression" dxfId="74" priority="109">
      <formula>O8&gt;$C8</formula>
    </cfRule>
  </conditionalFormatting>
  <conditionalFormatting sqref="P8">
    <cfRule type="expression" dxfId="73" priority="108">
      <formula>P8&gt;$C8</formula>
    </cfRule>
  </conditionalFormatting>
  <conditionalFormatting sqref="Q8">
    <cfRule type="expression" dxfId="72" priority="107">
      <formula>Q8&gt;$C8</formula>
    </cfRule>
  </conditionalFormatting>
  <conditionalFormatting sqref="R8">
    <cfRule type="expression" dxfId="71" priority="106">
      <formula>R8&gt;$C8</formula>
    </cfRule>
  </conditionalFormatting>
  <conditionalFormatting sqref="S8">
    <cfRule type="expression" dxfId="70" priority="105">
      <formula>S8&gt;$C8</formula>
    </cfRule>
  </conditionalFormatting>
  <conditionalFormatting sqref="T8">
    <cfRule type="expression" dxfId="69" priority="104">
      <formula>T8&gt;$C8</formula>
    </cfRule>
  </conditionalFormatting>
  <conditionalFormatting sqref="U8">
    <cfRule type="expression" dxfId="68" priority="103">
      <formula>U8&gt;$C8</formula>
    </cfRule>
  </conditionalFormatting>
  <conditionalFormatting sqref="V8">
    <cfRule type="expression" dxfId="67" priority="102">
      <formula>V8&gt;$C8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3"/>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4.85546875" customWidth="1"/>
    <col min="4" max="23" width="6" customWidth="1"/>
  </cols>
  <sheetData>
    <row r="1" spans="1:23" ht="18.75" x14ac:dyDescent="0.3">
      <c r="A1" s="2" t="s">
        <v>30</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 t="s">
        <v>35</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1" t="s">
        <v>12</v>
      </c>
      <c r="B5" s="12"/>
      <c r="C5" s="13" t="s">
        <v>13</v>
      </c>
      <c r="D5" s="47"/>
      <c r="E5" s="47"/>
      <c r="F5" s="47"/>
      <c r="G5" s="47"/>
      <c r="H5" s="47"/>
      <c r="I5" s="47"/>
      <c r="J5" s="47"/>
      <c r="K5" s="47"/>
      <c r="L5" s="47"/>
      <c r="M5" s="47"/>
      <c r="N5" s="47"/>
      <c r="O5" s="47"/>
      <c r="P5" s="47"/>
      <c r="Q5" s="47"/>
      <c r="R5" s="47"/>
      <c r="S5" s="47"/>
      <c r="T5" s="47"/>
      <c r="U5" s="47"/>
      <c r="V5" s="47"/>
      <c r="W5" s="47"/>
    </row>
    <row r="6" spans="1:23" x14ac:dyDescent="0.25">
      <c r="A6" s="22" t="s">
        <v>36</v>
      </c>
      <c r="B6" s="23"/>
      <c r="C6" s="24"/>
      <c r="D6" s="25"/>
      <c r="E6" s="25"/>
      <c r="F6" s="25"/>
      <c r="G6" s="25"/>
      <c r="H6" s="25"/>
      <c r="I6" s="25"/>
      <c r="J6" s="25"/>
      <c r="K6" s="25"/>
      <c r="L6" s="25"/>
      <c r="M6" s="25"/>
      <c r="N6" s="25"/>
      <c r="O6" s="25"/>
      <c r="P6" s="25"/>
      <c r="Q6" s="25"/>
      <c r="R6" s="25"/>
      <c r="S6" s="25"/>
      <c r="T6" s="25"/>
      <c r="U6" s="25"/>
      <c r="V6" s="25"/>
      <c r="W6" s="25"/>
    </row>
    <row r="7" spans="1:23" ht="30" customHeight="1" x14ac:dyDescent="0.25">
      <c r="A7" s="26" t="s">
        <v>14</v>
      </c>
      <c r="B7" s="39" t="s">
        <v>37</v>
      </c>
      <c r="C7" s="33">
        <v>3</v>
      </c>
      <c r="D7" s="32"/>
      <c r="E7" s="32"/>
      <c r="F7" s="32"/>
      <c r="G7" s="32"/>
      <c r="H7" s="32"/>
      <c r="I7" s="32"/>
      <c r="J7" s="32"/>
      <c r="K7" s="32"/>
      <c r="L7" s="32"/>
      <c r="M7" s="32"/>
      <c r="N7" s="32"/>
      <c r="O7" s="32"/>
      <c r="P7" s="32"/>
      <c r="Q7" s="32"/>
      <c r="R7" s="32"/>
      <c r="S7" s="32"/>
      <c r="T7" s="32"/>
      <c r="U7" s="32"/>
      <c r="V7" s="32"/>
      <c r="W7" s="32"/>
    </row>
    <row r="8" spans="1:23" ht="30" customHeight="1" x14ac:dyDescent="0.25">
      <c r="A8" s="26" t="s">
        <v>14</v>
      </c>
      <c r="B8" s="8" t="s">
        <v>38</v>
      </c>
      <c r="C8" s="33">
        <v>3</v>
      </c>
      <c r="D8" s="32"/>
      <c r="E8" s="32"/>
      <c r="F8" s="32"/>
      <c r="G8" s="32"/>
      <c r="H8" s="32"/>
      <c r="I8" s="32"/>
      <c r="J8" s="32"/>
      <c r="K8" s="32"/>
      <c r="L8" s="32"/>
      <c r="M8" s="32"/>
      <c r="N8" s="32"/>
      <c r="O8" s="32"/>
      <c r="P8" s="32"/>
      <c r="Q8" s="32"/>
      <c r="R8" s="32"/>
      <c r="S8" s="32"/>
      <c r="T8" s="32"/>
      <c r="U8" s="32"/>
      <c r="V8" s="32"/>
      <c r="W8" s="32"/>
    </row>
    <row r="9" spans="1:23" ht="30" customHeight="1" x14ac:dyDescent="0.25">
      <c r="A9" s="26" t="s">
        <v>14</v>
      </c>
      <c r="B9" s="8" t="s">
        <v>39</v>
      </c>
      <c r="C9" s="34">
        <v>3</v>
      </c>
      <c r="D9" s="32"/>
      <c r="E9" s="32"/>
      <c r="F9" s="32"/>
      <c r="G9" s="32"/>
      <c r="H9" s="32"/>
      <c r="I9" s="32"/>
      <c r="J9" s="32"/>
      <c r="K9" s="32"/>
      <c r="L9" s="32"/>
      <c r="M9" s="32"/>
      <c r="N9" s="32"/>
      <c r="O9" s="32"/>
      <c r="P9" s="32"/>
      <c r="Q9" s="32"/>
      <c r="R9" s="32"/>
      <c r="S9" s="32"/>
      <c r="T9" s="32"/>
      <c r="U9" s="32"/>
      <c r="V9" s="32"/>
      <c r="W9" s="32"/>
    </row>
    <row r="10" spans="1:23" ht="30" customHeight="1" x14ac:dyDescent="0.25">
      <c r="A10" s="26" t="s">
        <v>14</v>
      </c>
      <c r="B10" s="8" t="s">
        <v>40</v>
      </c>
      <c r="C10" s="40">
        <v>3</v>
      </c>
      <c r="D10" s="32"/>
      <c r="E10" s="32"/>
      <c r="F10" s="32"/>
      <c r="G10" s="32"/>
      <c r="H10" s="32"/>
      <c r="I10" s="32"/>
      <c r="J10" s="32"/>
      <c r="K10" s="32"/>
      <c r="L10" s="32"/>
      <c r="M10" s="32"/>
      <c r="N10" s="32"/>
      <c r="O10" s="32"/>
      <c r="P10" s="32"/>
      <c r="Q10" s="32"/>
      <c r="R10" s="32"/>
      <c r="S10" s="32"/>
      <c r="T10" s="32"/>
      <c r="U10" s="32"/>
      <c r="V10" s="32"/>
      <c r="W10" s="32"/>
    </row>
    <row r="11" spans="1:23" ht="30" customHeight="1" x14ac:dyDescent="0.25">
      <c r="A11" s="26" t="s">
        <v>14</v>
      </c>
      <c r="B11" s="8" t="s">
        <v>41</v>
      </c>
      <c r="C11" s="40">
        <v>3</v>
      </c>
      <c r="D11" s="32"/>
      <c r="E11" s="32"/>
      <c r="F11" s="32"/>
      <c r="G11" s="32"/>
      <c r="H11" s="32"/>
      <c r="I11" s="32"/>
      <c r="J11" s="32"/>
      <c r="K11" s="32"/>
      <c r="L11" s="32"/>
      <c r="M11" s="32"/>
      <c r="N11" s="32"/>
      <c r="O11" s="32"/>
      <c r="P11" s="32"/>
      <c r="Q11" s="32"/>
      <c r="R11" s="32"/>
      <c r="S11" s="32"/>
      <c r="T11" s="32"/>
      <c r="U11" s="32"/>
      <c r="V11" s="32"/>
      <c r="W11" s="32"/>
    </row>
    <row r="12" spans="1:23" ht="30" customHeight="1" x14ac:dyDescent="0.25">
      <c r="A12" s="26" t="s">
        <v>14</v>
      </c>
      <c r="B12" s="8" t="s">
        <v>42</v>
      </c>
      <c r="C12" s="40">
        <v>3</v>
      </c>
      <c r="D12" s="32"/>
      <c r="E12" s="32"/>
      <c r="F12" s="32"/>
      <c r="G12" s="32"/>
      <c r="H12" s="32"/>
      <c r="I12" s="32"/>
      <c r="J12" s="32"/>
      <c r="K12" s="32"/>
      <c r="L12" s="32"/>
      <c r="M12" s="32"/>
      <c r="N12" s="32"/>
      <c r="O12" s="32"/>
      <c r="P12" s="32"/>
      <c r="Q12" s="32"/>
      <c r="R12" s="32"/>
      <c r="S12" s="32"/>
      <c r="T12" s="32"/>
      <c r="U12" s="32"/>
      <c r="V12" s="32"/>
      <c r="W12" s="32"/>
    </row>
    <row r="13" spans="1:23" ht="30" customHeight="1" x14ac:dyDescent="0.25">
      <c r="A13" s="26" t="s">
        <v>14</v>
      </c>
      <c r="B13" s="8" t="s">
        <v>43</v>
      </c>
      <c r="C13" s="40">
        <v>3</v>
      </c>
      <c r="D13" s="32"/>
      <c r="E13" s="32"/>
      <c r="F13" s="32"/>
      <c r="G13" s="32"/>
      <c r="H13" s="32"/>
      <c r="I13" s="32"/>
      <c r="J13" s="32"/>
      <c r="K13" s="32"/>
      <c r="L13" s="32"/>
      <c r="M13" s="32"/>
      <c r="N13" s="32"/>
      <c r="O13" s="32"/>
      <c r="P13" s="32"/>
      <c r="Q13" s="32"/>
      <c r="R13" s="32"/>
      <c r="S13" s="32"/>
      <c r="T13" s="32"/>
      <c r="U13" s="32"/>
      <c r="V13" s="32"/>
      <c r="W13" s="32"/>
    </row>
    <row r="14" spans="1:23" ht="30" customHeight="1" x14ac:dyDescent="0.25">
      <c r="A14" s="26" t="s">
        <v>14</v>
      </c>
      <c r="B14" s="8" t="s">
        <v>44</v>
      </c>
      <c r="C14" s="40">
        <v>3</v>
      </c>
      <c r="D14" s="32"/>
      <c r="E14" s="32"/>
      <c r="F14" s="32"/>
      <c r="G14" s="32"/>
      <c r="H14" s="32"/>
      <c r="I14" s="32"/>
      <c r="J14" s="32"/>
      <c r="K14" s="32"/>
      <c r="L14" s="32"/>
      <c r="M14" s="32"/>
      <c r="N14" s="32"/>
      <c r="O14" s="32"/>
      <c r="P14" s="32"/>
      <c r="Q14" s="32"/>
      <c r="R14" s="32"/>
      <c r="S14" s="32"/>
      <c r="T14" s="32"/>
      <c r="U14" s="32"/>
      <c r="V14" s="32"/>
      <c r="W14" s="32"/>
    </row>
    <row r="15" spans="1:23" ht="30" customHeight="1" x14ac:dyDescent="0.25">
      <c r="A15" s="26" t="s">
        <v>14</v>
      </c>
      <c r="B15" s="8" t="s">
        <v>45</v>
      </c>
      <c r="C15" s="40">
        <v>3</v>
      </c>
      <c r="D15" s="32"/>
      <c r="E15" s="32"/>
      <c r="F15" s="32"/>
      <c r="G15" s="32"/>
      <c r="H15" s="32"/>
      <c r="I15" s="32"/>
      <c r="J15" s="32"/>
      <c r="K15" s="32"/>
      <c r="L15" s="32"/>
      <c r="M15" s="32"/>
      <c r="N15" s="32"/>
      <c r="O15" s="32"/>
      <c r="P15" s="32"/>
      <c r="Q15" s="32"/>
      <c r="R15" s="32"/>
      <c r="S15" s="32"/>
      <c r="T15" s="32"/>
      <c r="U15" s="32"/>
      <c r="V15" s="32"/>
      <c r="W15" s="32"/>
    </row>
    <row r="16" spans="1:23" ht="30" customHeight="1" x14ac:dyDescent="0.25">
      <c r="A16" s="26" t="s">
        <v>14</v>
      </c>
      <c r="B16" s="8" t="s">
        <v>46</v>
      </c>
      <c r="C16" s="40">
        <v>3</v>
      </c>
      <c r="D16" s="32"/>
      <c r="E16" s="32"/>
      <c r="F16" s="32"/>
      <c r="G16" s="32"/>
      <c r="H16" s="32"/>
      <c r="I16" s="32"/>
      <c r="J16" s="32"/>
      <c r="K16" s="32"/>
      <c r="L16" s="32"/>
      <c r="M16" s="32"/>
      <c r="N16" s="32"/>
      <c r="O16" s="32"/>
      <c r="P16" s="32"/>
      <c r="Q16" s="32"/>
      <c r="R16" s="32"/>
      <c r="S16" s="32"/>
      <c r="T16" s="32"/>
      <c r="U16" s="32"/>
      <c r="V16" s="32"/>
      <c r="W16" s="32"/>
    </row>
    <row r="17" spans="1:23" x14ac:dyDescent="0.25">
      <c r="A17" s="22" t="s">
        <v>48</v>
      </c>
      <c r="B17" s="23"/>
      <c r="C17" s="24"/>
      <c r="D17" s="25"/>
      <c r="E17" s="25"/>
      <c r="F17" s="25"/>
      <c r="G17" s="25"/>
      <c r="H17" s="25"/>
      <c r="I17" s="25"/>
      <c r="J17" s="25"/>
      <c r="K17" s="25"/>
      <c r="L17" s="25"/>
      <c r="M17" s="25"/>
      <c r="N17" s="25"/>
      <c r="O17" s="25"/>
      <c r="P17" s="25"/>
      <c r="Q17" s="25"/>
      <c r="R17" s="25"/>
      <c r="S17" s="25"/>
      <c r="T17" s="25"/>
      <c r="U17" s="25"/>
      <c r="V17" s="25"/>
      <c r="W17" s="25"/>
    </row>
    <row r="18" spans="1:23" ht="30" customHeight="1" x14ac:dyDescent="0.25">
      <c r="A18" s="26" t="s">
        <v>14</v>
      </c>
      <c r="B18" s="44" t="s">
        <v>37</v>
      </c>
      <c r="C18" s="33">
        <v>15</v>
      </c>
      <c r="D18" s="32"/>
      <c r="E18" s="32"/>
      <c r="F18" s="32"/>
      <c r="G18" s="32"/>
      <c r="H18" s="32"/>
      <c r="I18" s="32"/>
      <c r="J18" s="32"/>
      <c r="K18" s="32"/>
      <c r="L18" s="32"/>
      <c r="M18" s="32"/>
      <c r="N18" s="32"/>
      <c r="O18" s="32"/>
      <c r="P18" s="32"/>
      <c r="Q18" s="32"/>
      <c r="R18" s="32"/>
      <c r="S18" s="32"/>
      <c r="T18" s="32"/>
      <c r="U18" s="32"/>
      <c r="V18" s="32"/>
      <c r="W18" s="32"/>
    </row>
    <row r="19" spans="1:23" ht="30" customHeight="1" x14ac:dyDescent="0.25">
      <c r="A19" s="26" t="s">
        <v>14</v>
      </c>
      <c r="B19" s="44" t="s">
        <v>47</v>
      </c>
      <c r="C19" s="40">
        <v>15</v>
      </c>
      <c r="D19" s="35"/>
      <c r="E19" s="35"/>
      <c r="F19" s="35"/>
      <c r="G19" s="35"/>
      <c r="H19" s="35"/>
      <c r="I19" s="35"/>
      <c r="J19" s="35"/>
      <c r="K19" s="35"/>
      <c r="L19" s="35"/>
      <c r="M19" s="35"/>
      <c r="N19" s="35"/>
      <c r="O19" s="35"/>
      <c r="P19" s="35"/>
      <c r="Q19" s="35"/>
      <c r="R19" s="35"/>
      <c r="S19" s="35"/>
      <c r="T19" s="35"/>
      <c r="U19" s="35"/>
      <c r="V19" s="35"/>
      <c r="W19" s="35"/>
    </row>
    <row r="20" spans="1:23" x14ac:dyDescent="0.25">
      <c r="A20" s="9" t="s">
        <v>15</v>
      </c>
      <c r="B20" s="9"/>
      <c r="C20" s="10">
        <f t="shared" ref="C20:W20" si="0">SUM(C6:C19)</f>
        <v>60</v>
      </c>
      <c r="D20" s="10">
        <f t="shared" si="0"/>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3" x14ac:dyDescent="0.25">
      <c r="A22" t="s">
        <v>16</v>
      </c>
      <c r="B22" t="s">
        <v>17</v>
      </c>
    </row>
    <row r="23" spans="1:23" x14ac:dyDescent="0.25">
      <c r="B23" t="s">
        <v>18</v>
      </c>
    </row>
  </sheetData>
  <sheetProtection algorithmName="SHA-512" hashValue="4VyytOc0AkL4deMSQEPzxPR5T6Jt3jtU1CBttVOxCQ/Y41c4v1/c1ccmUGsXcpc2RmIQtfl6IMgDg4f6x+nDkQ==" saltValue="+nfMvjtKQTm8+DjUClg9LQ=="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66" priority="221">
      <formula>D7&gt;$C7</formula>
    </cfRule>
  </conditionalFormatting>
  <conditionalFormatting sqref="W7">
    <cfRule type="expression" dxfId="65" priority="202">
      <formula>W7&gt;$C7</formula>
    </cfRule>
  </conditionalFormatting>
  <conditionalFormatting sqref="E7">
    <cfRule type="expression" dxfId="64" priority="220">
      <formula>E7&gt;$C7</formula>
    </cfRule>
  </conditionalFormatting>
  <conditionalFormatting sqref="F7">
    <cfRule type="expression" dxfId="63" priority="219">
      <formula>F7&gt;$C7</formula>
    </cfRule>
  </conditionalFormatting>
  <conditionalFormatting sqref="G7">
    <cfRule type="expression" dxfId="62" priority="218">
      <formula>G7&gt;$C7</formula>
    </cfRule>
  </conditionalFormatting>
  <conditionalFormatting sqref="H7">
    <cfRule type="expression" dxfId="61" priority="217">
      <formula>H7&gt;$C7</formula>
    </cfRule>
  </conditionalFormatting>
  <conditionalFormatting sqref="I7">
    <cfRule type="expression" dxfId="60" priority="216">
      <formula>I7&gt;$C7</formula>
    </cfRule>
  </conditionalFormatting>
  <conditionalFormatting sqref="J7">
    <cfRule type="expression" dxfId="59" priority="215">
      <formula>J7&gt;$C7</formula>
    </cfRule>
  </conditionalFormatting>
  <conditionalFormatting sqref="K7">
    <cfRule type="expression" dxfId="58" priority="214">
      <formula>K7&gt;$C7</formula>
    </cfRule>
  </conditionalFormatting>
  <conditionalFormatting sqref="L7">
    <cfRule type="expression" dxfId="57" priority="213">
      <formula>L7&gt;$C7</formula>
    </cfRule>
  </conditionalFormatting>
  <conditionalFormatting sqref="M7">
    <cfRule type="expression" dxfId="56" priority="212">
      <formula>M7&gt;$C7</formula>
    </cfRule>
  </conditionalFormatting>
  <conditionalFormatting sqref="N7">
    <cfRule type="expression" dxfId="55" priority="211">
      <formula>N7&gt;$C7</formula>
    </cfRule>
  </conditionalFormatting>
  <conditionalFormatting sqref="O7">
    <cfRule type="expression" dxfId="54" priority="210">
      <formula>O7&gt;$C7</formula>
    </cfRule>
  </conditionalFormatting>
  <conditionalFormatting sqref="P7">
    <cfRule type="expression" dxfId="53" priority="209">
      <formula>P7&gt;$C7</formula>
    </cfRule>
  </conditionalFormatting>
  <conditionalFormatting sqref="Q7">
    <cfRule type="expression" dxfId="52" priority="208">
      <formula>Q7&gt;$C7</formula>
    </cfRule>
  </conditionalFormatting>
  <conditionalFormatting sqref="R7">
    <cfRule type="expression" dxfId="51" priority="207">
      <formula>R7&gt;$C7</formula>
    </cfRule>
  </conditionalFormatting>
  <conditionalFormatting sqref="S7">
    <cfRule type="expression" dxfId="50" priority="206">
      <formula>S7&gt;$C7</formula>
    </cfRule>
  </conditionalFormatting>
  <conditionalFormatting sqref="T7">
    <cfRule type="expression" dxfId="49" priority="205">
      <formula>T7&gt;$C7</formula>
    </cfRule>
  </conditionalFormatting>
  <conditionalFormatting sqref="U7">
    <cfRule type="expression" dxfId="48" priority="204">
      <formula>U7&gt;$C7</formula>
    </cfRule>
  </conditionalFormatting>
  <conditionalFormatting sqref="V7">
    <cfRule type="expression" dxfId="47" priority="203">
      <formula>V7&gt;$C7</formula>
    </cfRule>
  </conditionalFormatting>
  <conditionalFormatting sqref="D6">
    <cfRule type="expression" dxfId="46" priority="181">
      <formula>D6&gt;$C6</formula>
    </cfRule>
  </conditionalFormatting>
  <conditionalFormatting sqref="E6:W6">
    <cfRule type="expression" dxfId="45" priority="180">
      <formula>E6&gt;$C6</formula>
    </cfRule>
  </conditionalFormatting>
  <conditionalFormatting sqref="D17">
    <cfRule type="expression" dxfId="44" priority="175">
      <formula>D17&gt;$C17</formula>
    </cfRule>
  </conditionalFormatting>
  <conditionalFormatting sqref="E17:W17">
    <cfRule type="expression" dxfId="43" priority="174">
      <formula>E17&gt;$C17</formula>
    </cfRule>
  </conditionalFormatting>
  <conditionalFormatting sqref="D8">
    <cfRule type="expression" dxfId="42" priority="161">
      <formula>D8&gt;$C8</formula>
    </cfRule>
  </conditionalFormatting>
  <conditionalFormatting sqref="W8">
    <cfRule type="expression" dxfId="41" priority="142">
      <formula>W8&gt;$C8</formula>
    </cfRule>
  </conditionalFormatting>
  <conditionalFormatting sqref="E8">
    <cfRule type="expression" dxfId="40" priority="160">
      <formula>E8&gt;$C8</formula>
    </cfRule>
  </conditionalFormatting>
  <conditionalFormatting sqref="F8">
    <cfRule type="expression" dxfId="39" priority="159">
      <formula>F8&gt;$C8</formula>
    </cfRule>
  </conditionalFormatting>
  <conditionalFormatting sqref="G8">
    <cfRule type="expression" dxfId="38" priority="158">
      <formula>G8&gt;$C8</formula>
    </cfRule>
  </conditionalFormatting>
  <conditionalFormatting sqref="H8">
    <cfRule type="expression" dxfId="37" priority="157">
      <formula>H8&gt;$C8</formula>
    </cfRule>
  </conditionalFormatting>
  <conditionalFormatting sqref="I8">
    <cfRule type="expression" dxfId="36" priority="156">
      <formula>I8&gt;$C8</formula>
    </cfRule>
  </conditionalFormatting>
  <conditionalFormatting sqref="J8">
    <cfRule type="expression" dxfId="35" priority="155">
      <formula>J8&gt;$C8</formula>
    </cfRule>
  </conditionalFormatting>
  <conditionalFormatting sqref="K8">
    <cfRule type="expression" dxfId="34" priority="154">
      <formula>K8&gt;$C8</formula>
    </cfRule>
  </conditionalFormatting>
  <conditionalFormatting sqref="L8">
    <cfRule type="expression" dxfId="33" priority="153">
      <formula>L8&gt;$C8</formula>
    </cfRule>
  </conditionalFormatting>
  <conditionalFormatting sqref="M8">
    <cfRule type="expression" dxfId="32" priority="152">
      <formula>M8&gt;$C8</formula>
    </cfRule>
  </conditionalFormatting>
  <conditionalFormatting sqref="N8">
    <cfRule type="expression" dxfId="31" priority="151">
      <formula>N8&gt;$C8</formula>
    </cfRule>
  </conditionalFormatting>
  <conditionalFormatting sqref="O8">
    <cfRule type="expression" dxfId="30" priority="150">
      <formula>O8&gt;$C8</formula>
    </cfRule>
  </conditionalFormatting>
  <conditionalFormatting sqref="P8">
    <cfRule type="expression" dxfId="29" priority="149">
      <formula>P8&gt;$C8</formula>
    </cfRule>
  </conditionalFormatting>
  <conditionalFormatting sqref="Q8">
    <cfRule type="expression" dxfId="28" priority="148">
      <formula>Q8&gt;$C8</formula>
    </cfRule>
  </conditionalFormatting>
  <conditionalFormatting sqref="R8">
    <cfRule type="expression" dxfId="27" priority="147">
      <formula>R8&gt;$C8</formula>
    </cfRule>
  </conditionalFormatting>
  <conditionalFormatting sqref="S8">
    <cfRule type="expression" dxfId="26" priority="146">
      <formula>S8&gt;$C8</formula>
    </cfRule>
  </conditionalFormatting>
  <conditionalFormatting sqref="T8">
    <cfRule type="expression" dxfId="25" priority="145">
      <formula>T8&gt;$C8</formula>
    </cfRule>
  </conditionalFormatting>
  <conditionalFormatting sqref="U8">
    <cfRule type="expression" dxfId="24" priority="144">
      <formula>U8&gt;$C8</formula>
    </cfRule>
  </conditionalFormatting>
  <conditionalFormatting sqref="V8">
    <cfRule type="expression" dxfId="23" priority="143">
      <formula>V8&gt;$C8</formula>
    </cfRule>
  </conditionalFormatting>
  <conditionalFormatting sqref="D18:D19">
    <cfRule type="expression" dxfId="22" priority="121">
      <formula>D18&gt;$C18</formula>
    </cfRule>
  </conditionalFormatting>
  <conditionalFormatting sqref="W18:W19">
    <cfRule type="expression" dxfId="21" priority="102">
      <formula>W18&gt;$C18</formula>
    </cfRule>
  </conditionalFormatting>
  <conditionalFormatting sqref="E18:E19">
    <cfRule type="expression" dxfId="20" priority="120">
      <formula>E18&gt;$C18</formula>
    </cfRule>
  </conditionalFormatting>
  <conditionalFormatting sqref="F18:F19">
    <cfRule type="expression" dxfId="19" priority="119">
      <formula>F18&gt;$C18</formula>
    </cfRule>
  </conditionalFormatting>
  <conditionalFormatting sqref="G18:G19">
    <cfRule type="expression" dxfId="18" priority="118">
      <formula>G18&gt;$C18</formula>
    </cfRule>
  </conditionalFormatting>
  <conditionalFormatting sqref="H18:H19">
    <cfRule type="expression" dxfId="17" priority="117">
      <formula>H18&gt;$C18</formula>
    </cfRule>
  </conditionalFormatting>
  <conditionalFormatting sqref="I18:I19">
    <cfRule type="expression" dxfId="16" priority="116">
      <formula>I18&gt;$C18</formula>
    </cfRule>
  </conditionalFormatting>
  <conditionalFormatting sqref="J18:J19">
    <cfRule type="expression" dxfId="15" priority="115">
      <formula>J18&gt;$C18</formula>
    </cfRule>
  </conditionalFormatting>
  <conditionalFormatting sqref="K18:K19">
    <cfRule type="expression" dxfId="14" priority="114">
      <formula>K18&gt;$C18</formula>
    </cfRule>
  </conditionalFormatting>
  <conditionalFormatting sqref="L18:L19">
    <cfRule type="expression" dxfId="13" priority="113">
      <formula>L18&gt;$C18</formula>
    </cfRule>
  </conditionalFormatting>
  <conditionalFormatting sqref="M18:M19">
    <cfRule type="expression" dxfId="12" priority="112">
      <formula>M18&gt;$C18</formula>
    </cfRule>
  </conditionalFormatting>
  <conditionalFormatting sqref="N18:N19">
    <cfRule type="expression" dxfId="11" priority="111">
      <formula>N18&gt;$C18</formula>
    </cfRule>
  </conditionalFormatting>
  <conditionalFormatting sqref="O18:O19">
    <cfRule type="expression" dxfId="10" priority="110">
      <formula>O18&gt;$C18</formula>
    </cfRule>
  </conditionalFormatting>
  <conditionalFormatting sqref="P18:P19">
    <cfRule type="expression" dxfId="9" priority="109">
      <formula>P18&gt;$C18</formula>
    </cfRule>
  </conditionalFormatting>
  <conditionalFormatting sqref="Q18:Q19">
    <cfRule type="expression" dxfId="8" priority="108">
      <formula>Q18&gt;$C18</formula>
    </cfRule>
  </conditionalFormatting>
  <conditionalFormatting sqref="R18:R19">
    <cfRule type="expression" dxfId="7" priority="107">
      <formula>R18&gt;$C18</formula>
    </cfRule>
  </conditionalFormatting>
  <conditionalFormatting sqref="S18:S19">
    <cfRule type="expression" dxfId="6" priority="106">
      <formula>S18&gt;$C18</formula>
    </cfRule>
  </conditionalFormatting>
  <conditionalFormatting sqref="T18:T19">
    <cfRule type="expression" dxfId="5" priority="105">
      <formula>T18&gt;$C18</formula>
    </cfRule>
  </conditionalFormatting>
  <conditionalFormatting sqref="U18:U19">
    <cfRule type="expression" dxfId="4" priority="104">
      <formula>U18&gt;$C18</formula>
    </cfRule>
  </conditionalFormatting>
  <conditionalFormatting sqref="V18:V19">
    <cfRule type="expression" dxfId="3" priority="103">
      <formula>V18&gt;$C18</formula>
    </cfRule>
  </conditionalFormatting>
  <conditionalFormatting sqref="D9:W16">
    <cfRule type="expression" dxfId="0" priority="1">
      <formula>D9&gt;$C9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3"/>
  <sheetViews>
    <sheetView workbookViewId="0">
      <pane xSplit="2" ySplit="5" topLeftCell="C6" activePane="bottomRight" state="frozen"/>
      <selection pane="topRight" activeCell="C1" sqref="C1"/>
      <selection pane="bottomLeft" activeCell="A6" sqref="A6"/>
      <selection pane="bottomRight" activeCell="D6" sqref="D6"/>
    </sheetView>
  </sheetViews>
  <sheetFormatPr defaultRowHeight="15" x14ac:dyDescent="0.25"/>
  <cols>
    <col min="1" max="1" width="6.140625" customWidth="1"/>
    <col min="2" max="2" width="54.85546875" customWidth="1"/>
    <col min="4" max="23" width="6" customWidth="1"/>
  </cols>
  <sheetData>
    <row r="1" spans="1:23" ht="18.75" x14ac:dyDescent="0.3">
      <c r="A1" s="2" t="s">
        <v>30</v>
      </c>
    </row>
    <row r="2" spans="1:23" x14ac:dyDescent="0.25">
      <c r="D2" s="45" t="str">
        <f>Learners!$C11&amp;", "&amp;Learners!$B11</f>
        <v xml:space="preserve">, </v>
      </c>
      <c r="E2" s="45" t="str">
        <f>Learners!$C12&amp;", "&amp;Learners!$B12</f>
        <v xml:space="preserve">, </v>
      </c>
      <c r="F2" s="45" t="str">
        <f>Learners!$C13&amp;", "&amp;Learners!$B13</f>
        <v xml:space="preserve">, </v>
      </c>
      <c r="G2" s="45" t="str">
        <f>Learners!$C14&amp;", "&amp;Learners!$B14</f>
        <v xml:space="preserve">, </v>
      </c>
      <c r="H2" s="45" t="str">
        <f>Learners!$C15&amp;", "&amp;Learners!$B15</f>
        <v xml:space="preserve">, </v>
      </c>
      <c r="I2" s="45" t="str">
        <f>Learners!$C16&amp;", "&amp;Learners!$B16</f>
        <v xml:space="preserve">, </v>
      </c>
      <c r="J2" s="45" t="str">
        <f>Learners!$C17&amp;", "&amp;Learners!$B17</f>
        <v xml:space="preserve">, </v>
      </c>
      <c r="K2" s="45" t="str">
        <f>Learners!$C18&amp;", "&amp;Learners!$B18</f>
        <v xml:space="preserve">, </v>
      </c>
      <c r="L2" s="45" t="str">
        <f>Learners!$C19&amp;", "&amp;Learners!$B19</f>
        <v xml:space="preserve">, </v>
      </c>
      <c r="M2" s="45" t="str">
        <f>Learners!$C20&amp;", "&amp;Learners!$B20</f>
        <v xml:space="preserve">, </v>
      </c>
      <c r="N2" s="45" t="str">
        <f>Learners!$C21&amp;", "&amp;Learners!$B21</f>
        <v xml:space="preserve">, </v>
      </c>
      <c r="O2" s="45" t="str">
        <f>Learners!$C22&amp;", "&amp;Learners!$B22</f>
        <v xml:space="preserve">, </v>
      </c>
      <c r="P2" s="45" t="str">
        <f>Learners!$C23&amp;", "&amp;Learners!$B23</f>
        <v xml:space="preserve">, </v>
      </c>
      <c r="Q2" s="45" t="str">
        <f>Learners!$C24&amp;", "&amp;Learners!$B24</f>
        <v xml:space="preserve">, </v>
      </c>
      <c r="R2" s="45" t="str">
        <f>Learners!$C25&amp;", "&amp;Learners!$B25</f>
        <v xml:space="preserve">, </v>
      </c>
      <c r="S2" s="45" t="str">
        <f>Learners!$C26&amp;", "&amp;Learners!$B26</f>
        <v xml:space="preserve">, </v>
      </c>
      <c r="T2" s="45" t="str">
        <f>Learners!$C27&amp;", "&amp;Learners!$B27</f>
        <v xml:space="preserve">, </v>
      </c>
      <c r="U2" s="45" t="str">
        <f>Learners!$C28&amp;", "&amp;Learners!$B28</f>
        <v xml:space="preserve">, </v>
      </c>
      <c r="V2" s="45" t="str">
        <f>Learners!$C29&amp;", "&amp;Learners!$B29</f>
        <v xml:space="preserve">, </v>
      </c>
      <c r="W2" s="45" t="str">
        <f>Learners!$C30&amp;", "&amp;Learners!$B30</f>
        <v xml:space="preserve">, </v>
      </c>
    </row>
    <row r="3" spans="1:23" ht="18.75" x14ac:dyDescent="0.3">
      <c r="A3" s="2" t="s">
        <v>49</v>
      </c>
      <c r="D3" s="46"/>
      <c r="E3" s="46"/>
      <c r="F3" s="46"/>
      <c r="G3" s="46"/>
      <c r="H3" s="46"/>
      <c r="I3" s="46"/>
      <c r="J3" s="46"/>
      <c r="K3" s="46"/>
      <c r="L3" s="46"/>
      <c r="M3" s="46"/>
      <c r="N3" s="46"/>
      <c r="O3" s="46"/>
      <c r="P3" s="46"/>
      <c r="Q3" s="46"/>
      <c r="R3" s="46"/>
      <c r="S3" s="46"/>
      <c r="T3" s="46"/>
      <c r="U3" s="46"/>
      <c r="V3" s="46"/>
      <c r="W3" s="46"/>
    </row>
    <row r="4" spans="1:23" x14ac:dyDescent="0.25">
      <c r="D4" s="46"/>
      <c r="E4" s="46"/>
      <c r="F4" s="46"/>
      <c r="G4" s="46"/>
      <c r="H4" s="46"/>
      <c r="I4" s="46"/>
      <c r="J4" s="46"/>
      <c r="K4" s="46"/>
      <c r="L4" s="46"/>
      <c r="M4" s="46"/>
      <c r="N4" s="46"/>
      <c r="O4" s="46"/>
      <c r="P4" s="46"/>
      <c r="Q4" s="46"/>
      <c r="R4" s="46"/>
      <c r="S4" s="46"/>
      <c r="T4" s="46"/>
      <c r="U4" s="46"/>
      <c r="V4" s="46"/>
      <c r="W4" s="46"/>
    </row>
    <row r="5" spans="1:23" ht="30" x14ac:dyDescent="0.25">
      <c r="A5" s="11" t="s">
        <v>12</v>
      </c>
      <c r="B5" s="12"/>
      <c r="C5" s="13" t="s">
        <v>13</v>
      </c>
      <c r="D5" s="47"/>
      <c r="E5" s="47"/>
      <c r="F5" s="47"/>
      <c r="G5" s="47"/>
      <c r="H5" s="47"/>
      <c r="I5" s="47"/>
      <c r="J5" s="47"/>
      <c r="K5" s="47"/>
      <c r="L5" s="47"/>
      <c r="M5" s="47"/>
      <c r="N5" s="47"/>
      <c r="O5" s="47"/>
      <c r="P5" s="47"/>
      <c r="Q5" s="47"/>
      <c r="R5" s="47"/>
      <c r="S5" s="47"/>
      <c r="T5" s="47"/>
      <c r="U5" s="47"/>
      <c r="V5" s="47"/>
      <c r="W5" s="47"/>
    </row>
    <row r="6" spans="1:23" ht="39.950000000000003" customHeight="1" x14ac:dyDescent="0.25">
      <c r="A6" s="38" t="s">
        <v>14</v>
      </c>
      <c r="B6" s="42" t="s">
        <v>50</v>
      </c>
      <c r="C6" s="33">
        <v>5</v>
      </c>
      <c r="D6" s="32"/>
      <c r="E6" s="32"/>
      <c r="F6" s="32"/>
      <c r="G6" s="32"/>
      <c r="H6" s="32"/>
      <c r="I6" s="32"/>
      <c r="J6" s="32"/>
      <c r="K6" s="32"/>
      <c r="L6" s="32"/>
      <c r="M6" s="32"/>
      <c r="N6" s="32"/>
      <c r="O6" s="32"/>
      <c r="P6" s="32"/>
      <c r="Q6" s="32"/>
      <c r="R6" s="32"/>
      <c r="S6" s="32"/>
      <c r="T6" s="32"/>
      <c r="U6" s="32"/>
      <c r="V6" s="32"/>
      <c r="W6" s="32"/>
    </row>
    <row r="7" spans="1:23" ht="39.950000000000003" customHeight="1" x14ac:dyDescent="0.25">
      <c r="A7" s="38" t="s">
        <v>14</v>
      </c>
      <c r="B7" s="42" t="s">
        <v>51</v>
      </c>
      <c r="C7" s="40">
        <v>5</v>
      </c>
      <c r="D7" s="35"/>
      <c r="E7" s="35"/>
      <c r="F7" s="35"/>
      <c r="G7" s="35"/>
      <c r="H7" s="35"/>
      <c r="I7" s="35"/>
      <c r="J7" s="35"/>
      <c r="K7" s="35"/>
      <c r="L7" s="35"/>
      <c r="M7" s="35"/>
      <c r="N7" s="35"/>
      <c r="O7" s="35"/>
      <c r="P7" s="35"/>
      <c r="Q7" s="35"/>
      <c r="R7" s="35"/>
      <c r="S7" s="35"/>
      <c r="T7" s="35"/>
      <c r="U7" s="35"/>
      <c r="V7" s="35"/>
      <c r="W7" s="35"/>
    </row>
    <row r="8" spans="1:23" ht="39.950000000000003" customHeight="1" x14ac:dyDescent="0.25">
      <c r="A8" s="43" t="s">
        <v>14</v>
      </c>
      <c r="B8" s="37" t="s">
        <v>52</v>
      </c>
      <c r="C8" s="40">
        <v>5</v>
      </c>
      <c r="D8" s="35"/>
      <c r="E8" s="35"/>
      <c r="F8" s="35"/>
      <c r="G8" s="35"/>
      <c r="H8" s="35"/>
      <c r="I8" s="35"/>
      <c r="J8" s="35"/>
      <c r="K8" s="35"/>
      <c r="L8" s="35"/>
      <c r="M8" s="35"/>
      <c r="N8" s="35"/>
      <c r="O8" s="35"/>
      <c r="P8" s="35"/>
      <c r="Q8" s="35"/>
      <c r="R8" s="35"/>
      <c r="S8" s="35"/>
      <c r="T8" s="35"/>
      <c r="U8" s="35"/>
      <c r="V8" s="35"/>
      <c r="W8" s="35"/>
    </row>
    <row r="9" spans="1:23" ht="41.25" customHeight="1" x14ac:dyDescent="0.25">
      <c r="A9" s="26" t="s">
        <v>14</v>
      </c>
      <c r="B9" s="41" t="s">
        <v>53</v>
      </c>
      <c r="C9" s="40">
        <v>5</v>
      </c>
      <c r="D9" s="35"/>
      <c r="E9" s="35"/>
      <c r="F9" s="35"/>
      <c r="G9" s="35"/>
      <c r="H9" s="35"/>
      <c r="I9" s="35"/>
      <c r="J9" s="35"/>
      <c r="K9" s="35"/>
      <c r="L9" s="35"/>
      <c r="M9" s="35"/>
      <c r="N9" s="35"/>
      <c r="O9" s="35"/>
      <c r="P9" s="35"/>
      <c r="Q9" s="35"/>
      <c r="R9" s="35"/>
      <c r="S9" s="35"/>
      <c r="T9" s="35"/>
      <c r="U9" s="35"/>
      <c r="V9" s="35"/>
      <c r="W9" s="35"/>
    </row>
    <row r="10" spans="1:23" x14ac:dyDescent="0.25">
      <c r="A10" s="9" t="s">
        <v>15</v>
      </c>
      <c r="B10" s="9"/>
      <c r="C10" s="10">
        <f t="shared" ref="C10:W10" si="0">SUM(C6:C9)</f>
        <v>20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16</v>
      </c>
      <c r="B12" t="s">
        <v>17</v>
      </c>
    </row>
    <row r="13" spans="1:23" x14ac:dyDescent="0.25">
      <c r="B13" t="s">
        <v>18</v>
      </c>
    </row>
  </sheetData>
  <sheetProtection algorithmName="SHA-512" hashValue="jKmATmyTdIZi/hmqGs4Yh2PmtX58ynCp/idWxSnapny9erGPZP90FDqQEbWYHzPa7fjq8qqG3VoQrMSEN0nFog==" saltValue="aUjpmoxuXWZ0zxys80ezqA=="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W9">
    <cfRule type="expression" dxfId="2" priority="220">
      <formula>D6&gt;$C6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abSelected="1" topLeftCell="A13" workbookViewId="0">
      <selection activeCell="J26" sqref="J26"/>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19</v>
      </c>
    </row>
    <row r="2" spans="1:10" ht="21" x14ac:dyDescent="0.35">
      <c r="A2" s="15" t="s">
        <v>20</v>
      </c>
    </row>
    <row r="4" spans="1:10" ht="18.75" x14ac:dyDescent="0.3">
      <c r="A4" s="2" t="str">
        <f>Learners!A1</f>
        <v>Module Code and Title</v>
      </c>
    </row>
    <row r="6" spans="1:10" x14ac:dyDescent="0.25">
      <c r="A6" s="17" t="s">
        <v>8</v>
      </c>
      <c r="B6" s="17" t="s">
        <v>10</v>
      </c>
      <c r="C6" s="17" t="s">
        <v>9</v>
      </c>
      <c r="D6" s="18" t="s">
        <v>21</v>
      </c>
      <c r="E6" s="18" t="s">
        <v>22</v>
      </c>
      <c r="F6" s="18" t="s">
        <v>23</v>
      </c>
      <c r="G6" s="18" t="s">
        <v>24</v>
      </c>
      <c r="H6" s="18" t="s">
        <v>25</v>
      </c>
      <c r="I6" s="18" t="s">
        <v>26</v>
      </c>
      <c r="J6" s="18" t="s">
        <v>27</v>
      </c>
    </row>
    <row r="7" spans="1:10" ht="23.25" customHeight="1" x14ac:dyDescent="0.25">
      <c r="A7" s="21">
        <v>1</v>
      </c>
      <c r="B7" s="27" t="str">
        <f>IF(Learners!C11="","",Learners!C11)</f>
        <v/>
      </c>
      <c r="C7" s="27" t="str">
        <f>IF(Learners!B11="","",Learners!B11)</f>
        <v/>
      </c>
      <c r="D7" s="21" t="str">
        <f>IF(Learners!D$11="","",Learners!D$11)</f>
        <v/>
      </c>
      <c r="E7" s="21">
        <f>Assignment!$D$9</f>
        <v>0</v>
      </c>
      <c r="F7" s="21">
        <f>Exam!$D$20</f>
        <v>0</v>
      </c>
      <c r="G7" s="21">
        <f>'Skills Demo'!$D$10</f>
        <v>0</v>
      </c>
      <c r="H7" s="21" t="str">
        <f t="shared" ref="H7:H26" si="0">IF(B7="","",SUM(E7:G7))</f>
        <v/>
      </c>
      <c r="I7" s="21" t="str">
        <f>IF(H7="","",IF(H7&gt;79,"D",IF(H7&gt;64,"M", IF(H7&gt;49,"P",IF(H7&lt;50,"U")))))</f>
        <v/>
      </c>
      <c r="J7" s="28"/>
    </row>
    <row r="8" spans="1:10" ht="23.25" customHeight="1" x14ac:dyDescent="0.25">
      <c r="A8" s="29">
        <v>2</v>
      </c>
      <c r="B8" s="30" t="str">
        <f>IF(Learners!C12="","",Learners!C12)</f>
        <v/>
      </c>
      <c r="C8" s="30" t="str">
        <f>IF(Learners!B12="","",Learners!B12)</f>
        <v/>
      </c>
      <c r="D8" s="29" t="str">
        <f>IF(Learners!D12="","",Learners!D12)</f>
        <v/>
      </c>
      <c r="E8" s="29">
        <f>Assignment!$E$9</f>
        <v>0</v>
      </c>
      <c r="F8" s="29">
        <f>Exam!$E$20</f>
        <v>0</v>
      </c>
      <c r="G8" s="29">
        <f>'Skills Demo'!$E$10</f>
        <v>0</v>
      </c>
      <c r="H8" s="29" t="str">
        <f t="shared" si="0"/>
        <v/>
      </c>
      <c r="I8" s="20" t="str">
        <f t="shared" ref="I8:I26" si="1">IF(H8="","",IF(H8&gt;79,"D",IF(H8&gt;64,"M", IF(H8&gt;49,"P",IF(H8&lt;50,"U")))))</f>
        <v/>
      </c>
      <c r="J8" s="31"/>
    </row>
    <row r="9" spans="1:10" ht="23.25" customHeight="1" x14ac:dyDescent="0.25">
      <c r="A9" s="21">
        <v>3</v>
      </c>
      <c r="B9" s="27" t="str">
        <f>IF(Learners!C13="","",Learners!C13)</f>
        <v/>
      </c>
      <c r="C9" s="27" t="str">
        <f>IF(Learners!B13="","",Learners!B13)</f>
        <v/>
      </c>
      <c r="D9" s="21" t="str">
        <f>IF(Learners!D13="","",Learners!D13)</f>
        <v/>
      </c>
      <c r="E9" s="21">
        <f>Assignment!$F$9</f>
        <v>0</v>
      </c>
      <c r="F9" s="21">
        <f>Exam!$F$20</f>
        <v>0</v>
      </c>
      <c r="G9" s="21">
        <f>'Skills Demo'!$F$10</f>
        <v>0</v>
      </c>
      <c r="H9" s="21" t="str">
        <f t="shared" si="0"/>
        <v/>
      </c>
      <c r="I9" s="21" t="str">
        <f t="shared" si="1"/>
        <v/>
      </c>
      <c r="J9" s="28"/>
    </row>
    <row r="10" spans="1:10" ht="23.25" customHeight="1" x14ac:dyDescent="0.25">
      <c r="A10" s="29">
        <v>4</v>
      </c>
      <c r="B10" s="30" t="str">
        <f>IF(Learners!C14="","",Learners!C14)</f>
        <v/>
      </c>
      <c r="C10" s="30" t="str">
        <f>IF(Learners!B14="","",Learners!B14)</f>
        <v/>
      </c>
      <c r="D10" s="29" t="str">
        <f>IF(Learners!D14="","",Learners!D14)</f>
        <v/>
      </c>
      <c r="E10" s="29">
        <f>Assignment!$G$9</f>
        <v>0</v>
      </c>
      <c r="F10" s="29">
        <f>Exam!$G$20</f>
        <v>0</v>
      </c>
      <c r="G10" s="29">
        <f>'Skills Demo'!$G$10</f>
        <v>0</v>
      </c>
      <c r="H10" s="29" t="str">
        <f t="shared" si="0"/>
        <v/>
      </c>
      <c r="I10" s="20" t="str">
        <f t="shared" si="1"/>
        <v/>
      </c>
      <c r="J10" s="31"/>
    </row>
    <row r="11" spans="1:10" ht="23.25" customHeight="1" x14ac:dyDescent="0.25">
      <c r="A11" s="21">
        <v>5</v>
      </c>
      <c r="B11" s="27" t="str">
        <f>IF(Learners!C15="","",Learners!C15)</f>
        <v/>
      </c>
      <c r="C11" s="27" t="str">
        <f>IF(Learners!B15="","",Learners!B15)</f>
        <v/>
      </c>
      <c r="D11" s="21" t="str">
        <f>IF(Learners!D15="","",Learners!D15)</f>
        <v/>
      </c>
      <c r="E11" s="21">
        <f>Assignment!$H$9</f>
        <v>0</v>
      </c>
      <c r="F11" s="21">
        <f>Exam!$H$20</f>
        <v>0</v>
      </c>
      <c r="G11" s="21">
        <f>'Skills Demo'!$H$10</f>
        <v>0</v>
      </c>
      <c r="H11" s="21" t="str">
        <f t="shared" si="0"/>
        <v/>
      </c>
      <c r="I11" s="21" t="str">
        <f t="shared" si="1"/>
        <v/>
      </c>
      <c r="J11" s="28"/>
    </row>
    <row r="12" spans="1:10" ht="23.25" customHeight="1" x14ac:dyDescent="0.25">
      <c r="A12" s="29">
        <v>6</v>
      </c>
      <c r="B12" s="30" t="str">
        <f>IF(Learners!C16="","",Learners!C16)</f>
        <v/>
      </c>
      <c r="C12" s="30" t="str">
        <f>IF(Learners!B16="","",Learners!B16)</f>
        <v/>
      </c>
      <c r="D12" s="29" t="str">
        <f>IF(Learners!D16="","",Learners!D16)</f>
        <v/>
      </c>
      <c r="E12" s="29">
        <f>Assignment!$I$9</f>
        <v>0</v>
      </c>
      <c r="F12" s="29">
        <f>Exam!$I$20</f>
        <v>0</v>
      </c>
      <c r="G12" s="29">
        <f>'Skills Demo'!$I$10</f>
        <v>0</v>
      </c>
      <c r="H12" s="29" t="str">
        <f t="shared" si="0"/>
        <v/>
      </c>
      <c r="I12" s="20" t="str">
        <f t="shared" si="1"/>
        <v/>
      </c>
      <c r="J12" s="31"/>
    </row>
    <row r="13" spans="1:10" ht="23.25" customHeight="1" x14ac:dyDescent="0.25">
      <c r="A13" s="21">
        <v>7</v>
      </c>
      <c r="B13" s="27" t="str">
        <f>IF(Learners!C17="","",Learners!C17)</f>
        <v/>
      </c>
      <c r="C13" s="27" t="str">
        <f>IF(Learners!B17="","",Learners!B17)</f>
        <v/>
      </c>
      <c r="D13" s="21" t="str">
        <f>IF(Learners!D17="","",Learners!D17)</f>
        <v/>
      </c>
      <c r="E13" s="21">
        <f>Assignment!$J$9</f>
        <v>0</v>
      </c>
      <c r="F13" s="21">
        <f>Exam!$J$20</f>
        <v>0</v>
      </c>
      <c r="G13" s="21">
        <f>'Skills Demo'!$J$10</f>
        <v>0</v>
      </c>
      <c r="H13" s="21" t="str">
        <f t="shared" si="0"/>
        <v/>
      </c>
      <c r="I13" s="21" t="str">
        <f t="shared" si="1"/>
        <v/>
      </c>
      <c r="J13" s="28"/>
    </row>
    <row r="14" spans="1:10" ht="23.25" customHeight="1" x14ac:dyDescent="0.25">
      <c r="A14" s="29">
        <v>8</v>
      </c>
      <c r="B14" s="30" t="str">
        <f>IF(Learners!C18="","",Learners!C18)</f>
        <v/>
      </c>
      <c r="C14" s="30" t="str">
        <f>IF(Learners!B18="","",Learners!B18)</f>
        <v/>
      </c>
      <c r="D14" s="29" t="str">
        <f>IF(Learners!D18="","",Learners!D18)</f>
        <v/>
      </c>
      <c r="E14" s="29">
        <f>Assignment!$K$9</f>
        <v>0</v>
      </c>
      <c r="F14" s="29">
        <f>Exam!$K$20</f>
        <v>0</v>
      </c>
      <c r="G14" s="29">
        <f>'Skills Demo'!$K$10</f>
        <v>0</v>
      </c>
      <c r="H14" s="29" t="str">
        <f t="shared" si="0"/>
        <v/>
      </c>
      <c r="I14" s="20" t="str">
        <f t="shared" si="1"/>
        <v/>
      </c>
      <c r="J14" s="31"/>
    </row>
    <row r="15" spans="1:10" ht="23.25" customHeight="1" x14ac:dyDescent="0.25">
      <c r="A15" s="21">
        <v>9</v>
      </c>
      <c r="B15" s="27" t="str">
        <f>IF(Learners!C19="","",Learners!C19)</f>
        <v/>
      </c>
      <c r="C15" s="27" t="str">
        <f>IF(Learners!B19="","",Learners!B19)</f>
        <v/>
      </c>
      <c r="D15" s="21" t="str">
        <f>IF(Learners!D19="","",Learners!D19)</f>
        <v/>
      </c>
      <c r="E15" s="21">
        <f>Assignment!$L$9</f>
        <v>0</v>
      </c>
      <c r="F15" s="21">
        <f>Exam!$L$20</f>
        <v>0</v>
      </c>
      <c r="G15" s="21">
        <f>'Skills Demo'!$L$10</f>
        <v>0</v>
      </c>
      <c r="H15" s="21" t="str">
        <f t="shared" si="0"/>
        <v/>
      </c>
      <c r="I15" s="21" t="str">
        <f t="shared" si="1"/>
        <v/>
      </c>
      <c r="J15" s="28"/>
    </row>
    <row r="16" spans="1:10" ht="23.25" customHeight="1" x14ac:dyDescent="0.25">
      <c r="A16" s="29">
        <v>10</v>
      </c>
      <c r="B16" s="30" t="str">
        <f>IF(Learners!C20="","",Learners!C20)</f>
        <v/>
      </c>
      <c r="C16" s="30" t="str">
        <f>IF(Learners!B20="","",Learners!B20)</f>
        <v/>
      </c>
      <c r="D16" s="29" t="str">
        <f>IF(Learners!D20="","",Learners!D20)</f>
        <v/>
      </c>
      <c r="E16" s="29">
        <f>Assignment!$M$9</f>
        <v>0</v>
      </c>
      <c r="F16" s="29">
        <f>Exam!$M$20</f>
        <v>0</v>
      </c>
      <c r="G16" s="29">
        <f>'Skills Demo'!$M$10</f>
        <v>0</v>
      </c>
      <c r="H16" s="29" t="str">
        <f t="shared" si="0"/>
        <v/>
      </c>
      <c r="I16" s="20" t="str">
        <f t="shared" si="1"/>
        <v/>
      </c>
      <c r="J16" s="31"/>
    </row>
    <row r="17" spans="1:10" ht="23.25" customHeight="1" x14ac:dyDescent="0.25">
      <c r="A17" s="21">
        <v>11</v>
      </c>
      <c r="B17" s="27" t="str">
        <f>IF(Learners!C21="","",Learners!C21)</f>
        <v/>
      </c>
      <c r="C17" s="27" t="str">
        <f>IF(Learners!B21="","",Learners!B21)</f>
        <v/>
      </c>
      <c r="D17" s="21" t="str">
        <f>IF(Learners!D21="","",Learners!D21)</f>
        <v/>
      </c>
      <c r="E17" s="21">
        <f>Assignment!$N$9</f>
        <v>0</v>
      </c>
      <c r="F17" s="21">
        <f>Exam!$N$20</f>
        <v>0</v>
      </c>
      <c r="G17" s="21">
        <f>'Skills Demo'!$N$10</f>
        <v>0</v>
      </c>
      <c r="H17" s="21" t="str">
        <f t="shared" si="0"/>
        <v/>
      </c>
      <c r="I17" s="21" t="str">
        <f t="shared" si="1"/>
        <v/>
      </c>
      <c r="J17" s="28"/>
    </row>
    <row r="18" spans="1:10" ht="23.25" customHeight="1" x14ac:dyDescent="0.25">
      <c r="A18" s="29">
        <v>12</v>
      </c>
      <c r="B18" s="30" t="str">
        <f>IF(Learners!C22="","",Learners!C22)</f>
        <v/>
      </c>
      <c r="C18" s="30" t="str">
        <f>IF(Learners!B22="","",Learners!B22)</f>
        <v/>
      </c>
      <c r="D18" s="29" t="str">
        <f>IF(Learners!D22="","",Learners!D22)</f>
        <v/>
      </c>
      <c r="E18" s="29">
        <f>Assignment!$O$9</f>
        <v>0</v>
      </c>
      <c r="F18" s="29">
        <f>Exam!$O$20</f>
        <v>0</v>
      </c>
      <c r="G18" s="29">
        <f>'Skills Demo'!$O$10</f>
        <v>0</v>
      </c>
      <c r="H18" s="29" t="str">
        <f t="shared" si="0"/>
        <v/>
      </c>
      <c r="I18" s="20" t="str">
        <f t="shared" si="1"/>
        <v/>
      </c>
      <c r="J18" s="31"/>
    </row>
    <row r="19" spans="1:10" ht="23.25" customHeight="1" x14ac:dyDescent="0.25">
      <c r="A19" s="21">
        <v>13</v>
      </c>
      <c r="B19" s="27" t="str">
        <f>IF(Learners!C23="","",Learners!C23)</f>
        <v/>
      </c>
      <c r="C19" s="27" t="str">
        <f>IF(Learners!B23="","",Learners!B23)</f>
        <v/>
      </c>
      <c r="D19" s="21" t="str">
        <f>IF(Learners!D23="","",Learners!D23)</f>
        <v/>
      </c>
      <c r="E19" s="21">
        <f>Assignment!$P$9</f>
        <v>0</v>
      </c>
      <c r="F19" s="21">
        <f>Exam!$P$20</f>
        <v>0</v>
      </c>
      <c r="G19" s="21">
        <f>'Skills Demo'!$P$10</f>
        <v>0</v>
      </c>
      <c r="H19" s="21" t="str">
        <f t="shared" si="0"/>
        <v/>
      </c>
      <c r="I19" s="21" t="str">
        <f t="shared" si="1"/>
        <v/>
      </c>
      <c r="J19" s="28"/>
    </row>
    <row r="20" spans="1:10" ht="23.25" customHeight="1" x14ac:dyDescent="0.25">
      <c r="A20" s="29">
        <v>14</v>
      </c>
      <c r="B20" s="30" t="str">
        <f>IF(Learners!C24="","",Learners!C24)</f>
        <v/>
      </c>
      <c r="C20" s="30" t="str">
        <f>IF(Learners!B24="","",Learners!B24)</f>
        <v/>
      </c>
      <c r="D20" s="29" t="str">
        <f>IF(Learners!D24="","",Learners!D24)</f>
        <v/>
      </c>
      <c r="E20" s="29">
        <f>Assignment!$Q$9</f>
        <v>0</v>
      </c>
      <c r="F20" s="29">
        <f>Exam!$Q$20</f>
        <v>0</v>
      </c>
      <c r="G20" s="29">
        <f>'Skills Demo'!$Q$10</f>
        <v>0</v>
      </c>
      <c r="H20" s="29" t="str">
        <f t="shared" si="0"/>
        <v/>
      </c>
      <c r="I20" s="20" t="str">
        <f t="shared" si="1"/>
        <v/>
      </c>
      <c r="J20" s="31"/>
    </row>
    <row r="21" spans="1:10" ht="23.25" customHeight="1" x14ac:dyDescent="0.25">
      <c r="A21" s="21">
        <v>15</v>
      </c>
      <c r="B21" s="27" t="str">
        <f>IF(Learners!C25="","",Learners!C25)</f>
        <v/>
      </c>
      <c r="C21" s="27" t="str">
        <f>IF(Learners!B25="","",Learners!B25)</f>
        <v/>
      </c>
      <c r="D21" s="21" t="str">
        <f>IF(Learners!D25="","",Learners!D25)</f>
        <v/>
      </c>
      <c r="E21" s="21">
        <f>Assignment!$R$9</f>
        <v>0</v>
      </c>
      <c r="F21" s="21">
        <f>Exam!$R$20</f>
        <v>0</v>
      </c>
      <c r="G21" s="21">
        <f>'Skills Demo'!$R$10</f>
        <v>0</v>
      </c>
      <c r="H21" s="21" t="str">
        <f t="shared" si="0"/>
        <v/>
      </c>
      <c r="I21" s="21" t="str">
        <f t="shared" si="1"/>
        <v/>
      </c>
      <c r="J21" s="28"/>
    </row>
    <row r="22" spans="1:10" ht="23.25" customHeight="1" x14ac:dyDescent="0.25">
      <c r="A22" s="29">
        <v>16</v>
      </c>
      <c r="B22" s="30" t="str">
        <f>IF(Learners!C26="","",Learners!C26)</f>
        <v/>
      </c>
      <c r="C22" s="30" t="str">
        <f>IF(Learners!B26="","",Learners!B26)</f>
        <v/>
      </c>
      <c r="D22" s="29" t="str">
        <f>IF(Learners!D26="","",Learners!D26)</f>
        <v/>
      </c>
      <c r="E22" s="29">
        <f>Assignment!$S$9</f>
        <v>0</v>
      </c>
      <c r="F22" s="29">
        <f>Exam!$S$20</f>
        <v>0</v>
      </c>
      <c r="G22" s="29">
        <f>'Skills Demo'!$S$10</f>
        <v>0</v>
      </c>
      <c r="H22" s="29" t="str">
        <f t="shared" si="0"/>
        <v/>
      </c>
      <c r="I22" s="20" t="str">
        <f t="shared" si="1"/>
        <v/>
      </c>
      <c r="J22" s="31"/>
    </row>
    <row r="23" spans="1:10" ht="23.25" customHeight="1" x14ac:dyDescent="0.25">
      <c r="A23" s="21">
        <v>17</v>
      </c>
      <c r="B23" s="27" t="str">
        <f>IF(Learners!C27="","",Learners!C27)</f>
        <v/>
      </c>
      <c r="C23" s="27" t="str">
        <f>IF(Learners!B27="","",Learners!B27)</f>
        <v/>
      </c>
      <c r="D23" s="21" t="str">
        <f>IF(Learners!D27="","",Learners!D27)</f>
        <v/>
      </c>
      <c r="E23" s="21">
        <f>Assignment!$T$9</f>
        <v>0</v>
      </c>
      <c r="F23" s="21">
        <f>Exam!$T$20</f>
        <v>0</v>
      </c>
      <c r="G23" s="21">
        <f>'Skills Demo'!$T$10</f>
        <v>0</v>
      </c>
      <c r="H23" s="21" t="str">
        <f t="shared" si="0"/>
        <v/>
      </c>
      <c r="I23" s="21" t="str">
        <f t="shared" si="1"/>
        <v/>
      </c>
      <c r="J23" s="28"/>
    </row>
    <row r="24" spans="1:10" ht="23.25" customHeight="1" x14ac:dyDescent="0.25">
      <c r="A24" s="29">
        <v>18</v>
      </c>
      <c r="B24" s="30" t="str">
        <f>IF(Learners!C28="","",Learners!C28)</f>
        <v/>
      </c>
      <c r="C24" s="30" t="str">
        <f>IF(Learners!B28="","",Learners!B28)</f>
        <v/>
      </c>
      <c r="D24" s="29" t="str">
        <f>IF(Learners!D28="","",Learners!D28)</f>
        <v/>
      </c>
      <c r="E24" s="29">
        <f>Assignment!$U$9</f>
        <v>0</v>
      </c>
      <c r="F24" s="29">
        <f>Exam!$U$20</f>
        <v>0</v>
      </c>
      <c r="G24" s="29">
        <f>'Skills Demo'!$U$10</f>
        <v>0</v>
      </c>
      <c r="H24" s="29" t="str">
        <f t="shared" si="0"/>
        <v/>
      </c>
      <c r="I24" s="20" t="str">
        <f t="shared" si="1"/>
        <v/>
      </c>
      <c r="J24" s="31"/>
    </row>
    <row r="25" spans="1:10" ht="23.25" customHeight="1" x14ac:dyDescent="0.25">
      <c r="A25" s="21">
        <v>19</v>
      </c>
      <c r="B25" s="27" t="str">
        <f>IF(Learners!C29="","",Learners!C29)</f>
        <v/>
      </c>
      <c r="C25" s="27" t="str">
        <f>IF(Learners!B29="","",Learners!B29)</f>
        <v/>
      </c>
      <c r="D25" s="21" t="str">
        <f>IF(Learners!D29="","",Learners!D29)</f>
        <v/>
      </c>
      <c r="E25" s="21">
        <f>Assignment!$V$9</f>
        <v>0</v>
      </c>
      <c r="F25" s="21">
        <f>Exam!$V$20</f>
        <v>0</v>
      </c>
      <c r="G25" s="21">
        <f>'Skills Demo'!$V$10</f>
        <v>0</v>
      </c>
      <c r="H25" s="21" t="str">
        <f t="shared" si="0"/>
        <v/>
      </c>
      <c r="I25" s="21" t="str">
        <f t="shared" si="1"/>
        <v/>
      </c>
      <c r="J25" s="28"/>
    </row>
    <row r="26" spans="1:10" ht="23.25" customHeight="1" x14ac:dyDescent="0.25">
      <c r="A26" s="29">
        <v>20</v>
      </c>
      <c r="B26" s="30" t="str">
        <f>IF(Learners!C30="","",Learners!C30)</f>
        <v/>
      </c>
      <c r="C26" s="30" t="str">
        <f>IF(Learners!B30="","",Learners!B30)</f>
        <v/>
      </c>
      <c r="D26" s="29" t="str">
        <f>IF(Learners!D30="","",Learners!D30)</f>
        <v/>
      </c>
      <c r="E26" s="29">
        <f>Assignment!$W$9</f>
        <v>0</v>
      </c>
      <c r="F26" s="29">
        <f>Exam!$W$20</f>
        <v>0</v>
      </c>
      <c r="G26" s="29">
        <f>'Skills Demo'!$W$10</f>
        <v>0</v>
      </c>
      <c r="H26" s="29" t="str">
        <f t="shared" si="0"/>
        <v/>
      </c>
      <c r="I26" s="20" t="str">
        <f t="shared" si="1"/>
        <v/>
      </c>
      <c r="J26" s="31"/>
    </row>
    <row r="27" spans="1:10" x14ac:dyDescent="0.25">
      <c r="J27" s="19"/>
    </row>
    <row r="28" spans="1:10" ht="29.25" customHeight="1" x14ac:dyDescent="0.25">
      <c r="A28" s="48" t="s">
        <v>28</v>
      </c>
      <c r="B28" s="49"/>
      <c r="C28" s="49"/>
      <c r="D28" s="49"/>
      <c r="E28" s="49"/>
      <c r="F28" s="49"/>
      <c r="G28" s="49"/>
      <c r="H28" s="49"/>
      <c r="I28" s="49"/>
      <c r="J28" s="49"/>
    </row>
    <row r="29" spans="1:10" ht="30" customHeight="1" x14ac:dyDescent="0.25">
      <c r="A29" s="50" t="s">
        <v>29</v>
      </c>
      <c r="B29" s="51"/>
      <c r="C29" s="51"/>
      <c r="D29" s="51"/>
      <c r="E29" s="51"/>
      <c r="F29" s="51"/>
      <c r="G29" s="51"/>
      <c r="H29" s="51"/>
      <c r="I29" s="51"/>
      <c r="J29" s="51"/>
    </row>
    <row r="30" spans="1:10" x14ac:dyDescent="0.25">
      <c r="B30" s="7"/>
    </row>
  </sheetData>
  <sheetProtection sheet="1" objects="1" scenarios="1" selectLockedCells="1"/>
  <mergeCells count="2">
    <mergeCell ref="A28:J28"/>
    <mergeCell ref="A29:J29"/>
  </mergeCells>
  <conditionalFormatting sqref="I7:I26">
    <cfRule type="expression" dxfId="1"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80ce844a-3414-47bc-be42-35076de08631"/>
    <ds:schemaRef ds:uri="http://www.w3.org/XML/1998/namespace"/>
    <ds:schemaRef ds:uri="http://schemas.microsoft.com/office/2006/documentManagement/types"/>
    <ds:schemaRef ds:uri="8a304dd5-7e6f-40be-acfb-5410e2b167fb"/>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2021-05-14T12:11:58Z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