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Desktop\"/>
    </mc:Choice>
  </mc:AlternateContent>
  <bookViews>
    <workbookView xWindow="0" yWindow="0" windowWidth="29010" windowHeight="11685"/>
  </bookViews>
  <sheets>
    <sheet name="Learners" sheetId="1" r:id="rId1"/>
    <sheet name="Exam" sheetId="7" r:id="rId2"/>
    <sheet name="Learner Record" sheetId="5"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7" l="1"/>
  <c r="K9" i="8" l="1"/>
  <c r="W21" i="7"/>
  <c r="V21" i="7"/>
  <c r="U21" i="7"/>
  <c r="T21" i="7"/>
  <c r="S21" i="7"/>
  <c r="R21" i="7"/>
  <c r="Q21" i="7"/>
  <c r="P21" i="7"/>
  <c r="O21" i="7"/>
  <c r="N21" i="7"/>
  <c r="M21" i="7"/>
  <c r="L21" i="7"/>
  <c r="K21" i="7"/>
  <c r="J21" i="7"/>
  <c r="I21" i="7"/>
  <c r="H21" i="7"/>
  <c r="G21" i="7"/>
  <c r="F21" i="7"/>
  <c r="D21" i="7"/>
  <c r="C21" i="7"/>
  <c r="C10" i="5" l="1"/>
  <c r="D10" i="5"/>
  <c r="E10" i="5"/>
  <c r="F10" i="5"/>
  <c r="G10" i="5"/>
  <c r="H10" i="5"/>
  <c r="I10" i="5"/>
  <c r="J10" i="5"/>
  <c r="K10" i="5"/>
  <c r="L10" i="5"/>
  <c r="M10" i="5"/>
  <c r="N10" i="5"/>
  <c r="O10" i="5"/>
  <c r="P10" i="5"/>
  <c r="Q10" i="5"/>
  <c r="R10" i="5"/>
  <c r="S10" i="5"/>
  <c r="T10" i="5"/>
  <c r="U10" i="5"/>
  <c r="V10" i="5"/>
  <c r="W10" i="5"/>
  <c r="W9" i="8" l="1"/>
  <c r="G26" i="6" s="1"/>
  <c r="V9" i="8"/>
  <c r="G25" i="6" s="1"/>
  <c r="U9" i="8"/>
  <c r="G24" i="6" s="1"/>
  <c r="T9" i="8"/>
  <c r="G23" i="6" s="1"/>
  <c r="S9" i="8"/>
  <c r="G22" i="6" s="1"/>
  <c r="R9" i="8"/>
  <c r="G21" i="6" s="1"/>
  <c r="Q9" i="8"/>
  <c r="G20" i="6" s="1"/>
  <c r="P9" i="8"/>
  <c r="G19" i="6" s="1"/>
  <c r="O9" i="8"/>
  <c r="G18" i="6" s="1"/>
  <c r="N9" i="8"/>
  <c r="G17" i="6" s="1"/>
  <c r="M9" i="8"/>
  <c r="G16" i="6" s="1"/>
  <c r="L9" i="8"/>
  <c r="G15" i="6" s="1"/>
  <c r="G14" i="6"/>
  <c r="J9" i="8"/>
  <c r="G13" i="6" s="1"/>
  <c r="I9" i="8"/>
  <c r="G12" i="6" s="1"/>
  <c r="H9" i="8"/>
  <c r="G11" i="6" s="1"/>
  <c r="G9" i="8"/>
  <c r="G10" i="6" s="1"/>
  <c r="F9" i="8"/>
  <c r="G9" i="6" s="1"/>
  <c r="E9" i="8"/>
  <c r="G8" i="6" s="1"/>
  <c r="D9" i="8"/>
  <c r="G7" i="6" s="1"/>
  <c r="C9" i="8"/>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<sst xmlns="http://schemas.openxmlformats.org/spreadsheetml/2006/main" count="89" uniqueCount="54">
  <si>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</si>
  <si>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</si>
  <si>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</si>
  <si>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</si>
  <si>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</si>
  <si>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</si>
  <si>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</si>
  <si>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</si>
  <si>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</si>
  <si>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</si>
  <si>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</si>
  <si>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</si>
  <si>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</si>
  <si>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</si>
  <si>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</si>
  <si>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</si>
  <si>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</si>
  <si>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</si>
  <si>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</si>
  <si>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</si>
  <si>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</si>
  <si>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</si>
  <si>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</si>
  <si>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</si>
  <si>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</si>
  <si>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</si>
  <si>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</si>
  <si>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</si>
  <si>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</si>
  <si>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Examination 40%</t>
  </si>
  <si>
    <t>Learner Record 30%</t>
  </si>
  <si>
    <t xml:space="preserve">Comprehensive description of aims, equipment, materials and methodology
</t>
  </si>
  <si>
    <t xml:space="preserve">Accurate record of results and/or observations, including a primary record
</t>
  </si>
  <si>
    <t xml:space="preserve">Comprehensive analysis of results, interpretation of observations, accurate calculations
</t>
  </si>
  <si>
    <t xml:space="preserve">Logical conclusions based on results and/or observations
</t>
  </si>
  <si>
    <t>Skills Demonstration 30%</t>
  </si>
  <si>
    <t xml:space="preserve">Assembling and handling equipment and materials
</t>
  </si>
  <si>
    <t xml:space="preserve">Implementation of process and /or following guidelines and instructions 
</t>
  </si>
  <si>
    <t xml:space="preserve">Safe working practices
</t>
  </si>
  <si>
    <t xml:space="preserve">Question No.1
</t>
  </si>
  <si>
    <t>Question No.1</t>
  </si>
  <si>
    <t>Question No.2</t>
  </si>
  <si>
    <t>Question No.3</t>
  </si>
  <si>
    <t>Question No.4</t>
  </si>
  <si>
    <t>Question No.5</t>
  </si>
  <si>
    <t>Question No.6</t>
  </si>
  <si>
    <t>Question No.7</t>
  </si>
  <si>
    <t>Question No.8</t>
  </si>
  <si>
    <t>Question No.9</t>
  </si>
  <si>
    <t>Question No.10</t>
  </si>
  <si>
    <t>Section B:  Structured Questions - Answer All</t>
  </si>
  <si>
    <t>Section A:   Short Answer Questions                                                                  10 short answer questions, Answer 10 (4 marks each)</t>
  </si>
  <si>
    <t>TOTAL Divided by 2.5</t>
  </si>
  <si>
    <t xml:space="preserve">5N1460 Physics V2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</si>
</sst>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0" borderId="0" xfId="0" applyProtection="1"/>
    <xf numFmtId="0" fontId="1" fillId="2" borderId="1" xfId="0" applyFont="1" applyFill="1" applyBorder="1" applyAlignment="1" applyProtection="1">
      <alignment horizontal="center" vertical="center" wrapText="1"/>
    </xf>
    <xf numFmtId="0" fontId="0" fillId="0" borderId="7" xfId="0" applyBorder="1" applyAlignment="1" applyProtection="1">
      <alignment horizontal="center" vertical="center"/>
    </xf>
    <xf numFmtId="164" fontId="0" fillId="2" borderId="1" xfId="0" applyNumberFormat="1" applyFill="1" applyBorder="1" applyAlignment="1" applyProtection="1">
      <alignment horizontal="center" vertical="center"/>
    </xf>
    <xf numFmtId="0" fontId="0" fillId="0" borderId="7" xfId="0" applyBorder="1" applyAlignment="1" applyProtection="1">
      <alignment horizontal="center"/>
    </xf>
    <xf numFmtId="0" fontId="0" fillId="0" borderId="8" xfId="0" applyBorder="1" applyAlignment="1" applyProtection="1">
      <alignment horizontal="center"/>
    </xf>
    <xf numFmtId="0" fontId="11" fillId="0" borderId="0" xfId="0" applyFont="1"/>
    <xf numFmtId="0" fontId="0" fillId="0" borderId="10" xfId="0" applyBorder="1" applyAlignment="1" applyProtection="1">
      <alignment horizontal="center"/>
    </xf>
    <xf numFmtId="0" fontId="1" fillId="3" borderId="1" xfId="0" applyFont="1" applyFill="1" applyBorder="1"/>
    <xf numFmtId="0" fontId="0" fillId="3" borderId="4" xfId="0" applyNumberFormat="1" applyFill="1" applyBorder="1" applyAlignment="1" applyProtection="1">
      <alignment horizontal="center"/>
    </xf>
    <xf numFmtId="164" fontId="0" fillId="3" borderId="1" xfId="0" applyNumberFormat="1" applyFill="1" applyBorder="1" applyAlignment="1" applyProtection="1">
      <alignment horizontal="center" vertical="center"/>
    </xf>
    <xf numFmtId="49" fontId="0" fillId="3" borderId="4" xfId="0" applyNumberFormat="1" applyFill="1" applyBorder="1" applyAlignment="1" applyProtection="1">
      <alignment horizontal="center"/>
      <protection locked="0"/>
    </xf>
    <xf numFmtId="49" fontId="0" fillId="3" borderId="1" xfId="0" applyNumberFormat="1" applyFill="1" applyBorder="1" applyAlignment="1" applyProtection="1">
      <alignment horizontal="center" vertical="center"/>
    </xf>
    <xf numFmtId="0" fontId="0" fillId="0" borderId="2" xfId="0" applyBorder="1" applyAlignment="1">
      <alignment wrapText="1"/>
    </xf>
    <xf numFmtId="0" fontId="0" fillId="0" borderId="2" xfId="0" applyBorder="1" applyAlignment="1">
      <alignment horizontal="center" wrapText="1"/>
    </xf>
    <xf numFmtId="0" fontId="3" fillId="0" borderId="0" xfId="0" applyFont="1" applyAlignment="1">
      <alignment horizontal="left" vertical="center" wrapText="1"/>
    </xf>
    <xf numFmtId="0" fontId="1" fillId="3" borderId="4" xfId="0" applyFont="1" applyFill="1" applyBorder="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78">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39.75" customHeight="1" x14ac:dyDescent="0.25">
      <c r="A1" s="47" t="s">
        <v>53</v>
      </c>
      <c r="B1" s="47"/>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uKMbyKPkcQ59fHaTxWRmwpFWUpA5JAwW/9jBvo2fh4yx263nmW2XMytl6bNnweutECZQjVI4UBV9QQPKVRb7yw==" saltValue="jy+iPsoeAkexZYfws7BWww==" spinCount="100000" sheet="1" objects="1" scenarios="1" selectLockedCells="1"/>
  <sortState ref="B11:D30">
    <sortCondition ref="C11:C30"/>
    <sortCondition ref="B11:B30"/>
  </sortState>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24"/>
  <sheetViews>
    <sheetView workbookViewId="0">
      <pane xSplit="2" ySplit="5" topLeftCell="C6" activePane="bottomRight" state="frozen"/>
      <selection pane="topRight" activeCell="C1" sqref="C1"/>
      <selection pane="bottomLeft" activeCell="A6" sqref="A6"/>
      <selection pane="bottomRight" activeCell="F7" sqref="F7"/>
    </sheetView>
  </sheetViews>
  <sheetFormatPr defaultRowHeight="15" x14ac:dyDescent="0.25"/>
  <cols>
    <col min="1" max="1" width="6.140625" customWidth="1"/>
    <col min="2" max="2" width="54.85546875" customWidth="1"/>
    <col min="3" max="3" width="9.140625" style="32"/>
    <col min="4" max="4" width="13.28515625" customWidth="1"/>
    <col min="5" max="5" width="10.85546875" customWidth="1"/>
    <col min="6" max="23" width="6" customWidth="1"/>
  </cols>
  <sheetData>
    <row r="1" spans="1:23" ht="18.75" x14ac:dyDescent="0.3">
      <c r="A1" s="2" t="str">
        <f>Learners!A1</f>
        <v xml:space="preserve">5N1460 Physics V2
</v>
      </c>
    </row>
    <row r="2" spans="1:23" x14ac:dyDescent="0.25">
      <c r="D2" s="49" t="str">
        <f>Learners!$C11&amp;", "&amp;Learners!$B11</f>
        <v xml:space="preserve">, </v>
      </c>
      <c r="E2" s="49" t="str">
        <f>Learners!$C12&amp;", "&amp;Learners!$B12</f>
        <v xml:space="preserve">, </v>
      </c>
      <c r="F2" s="49" t="str">
        <f>Learners!$C13&amp;", "&amp;Learners!$B13</f>
        <v xml:space="preserve">, </v>
      </c>
      <c r="G2" s="49" t="str">
        <f>Learners!$C14&amp;", "&amp;Learners!$B14</f>
        <v xml:space="preserve">, </v>
      </c>
      <c r="H2" s="49" t="str">
        <f>Learners!$C15&amp;", "&amp;Learners!$B15</f>
        <v xml:space="preserve">, </v>
      </c>
      <c r="I2" s="49" t="str">
        <f>Learners!$C16&amp;", "&amp;Learners!$B16</f>
        <v xml:space="preserve">, </v>
      </c>
      <c r="J2" s="49" t="str">
        <f>Learners!$C17&amp;", "&amp;Learners!$B17</f>
        <v xml:space="preserve">, </v>
      </c>
      <c r="K2" s="49" t="str">
        <f>Learners!$C18&amp;", "&amp;Learners!$B18</f>
        <v xml:space="preserve">, </v>
      </c>
      <c r="L2" s="49" t="str">
        <f>Learners!$C19&amp;", "&amp;Learners!$B19</f>
        <v xml:space="preserve">, </v>
      </c>
      <c r="M2" s="49" t="str">
        <f>Learners!$C20&amp;", "&amp;Learners!$B20</f>
        <v xml:space="preserve">, </v>
      </c>
      <c r="N2" s="49" t="str">
        <f>Learners!$C21&amp;", "&amp;Learners!$B21</f>
        <v xml:space="preserve">, </v>
      </c>
      <c r="O2" s="49" t="str">
        <f>Learners!$C22&amp;", "&amp;Learners!$B22</f>
        <v xml:space="preserve">, </v>
      </c>
      <c r="P2" s="49" t="str">
        <f>Learners!$C23&amp;", "&amp;Learners!$B23</f>
        <v xml:space="preserve">, </v>
      </c>
      <c r="Q2" s="49" t="str">
        <f>Learners!$C24&amp;", "&amp;Learners!$B24</f>
        <v xml:space="preserve">, </v>
      </c>
      <c r="R2" s="49" t="str">
        <f>Learners!$C25&amp;", "&amp;Learners!$B25</f>
        <v xml:space="preserve">, </v>
      </c>
      <c r="S2" s="49" t="str">
        <f>Learners!$C26&amp;", "&amp;Learners!$B26</f>
        <v xml:space="preserve">, </v>
      </c>
      <c r="T2" s="49" t="str">
        <f>Learners!$C27&amp;", "&amp;Learners!$B27</f>
        <v xml:space="preserve">, </v>
      </c>
      <c r="U2" s="49" t="str">
        <f>Learners!$C28&amp;", "&amp;Learners!$B28</f>
        <v xml:space="preserve">, </v>
      </c>
      <c r="V2" s="49" t="str">
        <f>Learners!$C29&amp;", "&amp;Learners!$B29</f>
        <v xml:space="preserve">, </v>
      </c>
      <c r="W2" s="49" t="str">
        <f>Learners!$C30&amp;", "&amp;Learners!$B30</f>
        <v xml:space="preserve">, </v>
      </c>
    </row>
    <row r="3" spans="1:23" ht="18.75" x14ac:dyDescent="0.3">
      <c r="A3" s="2" t="s">
        <v>29</v>
      </c>
      <c r="D3" s="50"/>
      <c r="E3" s="50"/>
      <c r="F3" s="50"/>
      <c r="G3" s="50"/>
      <c r="H3" s="50"/>
      <c r="I3" s="50"/>
      <c r="J3" s="50"/>
      <c r="K3" s="50"/>
      <c r="L3" s="50"/>
      <c r="M3" s="50"/>
      <c r="N3" s="50"/>
      <c r="O3" s="50"/>
      <c r="P3" s="50"/>
      <c r="Q3" s="50"/>
      <c r="R3" s="50"/>
      <c r="S3" s="50"/>
      <c r="T3" s="50"/>
      <c r="U3" s="50"/>
      <c r="V3" s="50"/>
      <c r="W3" s="50"/>
    </row>
    <row r="4" spans="1:23" x14ac:dyDescent="0.25">
      <c r="D4" s="50"/>
      <c r="E4" s="50"/>
      <c r="F4" s="50"/>
      <c r="G4" s="50"/>
      <c r="H4" s="50"/>
      <c r="I4" s="50"/>
      <c r="J4" s="50"/>
      <c r="K4" s="50"/>
      <c r="L4" s="50"/>
      <c r="M4" s="50"/>
      <c r="N4" s="50"/>
      <c r="O4" s="50"/>
      <c r="P4" s="50"/>
      <c r="Q4" s="50"/>
      <c r="R4" s="50"/>
      <c r="S4" s="50"/>
      <c r="T4" s="50"/>
      <c r="U4" s="50"/>
      <c r="V4" s="50"/>
      <c r="W4" s="50"/>
    </row>
    <row r="5" spans="1:23" ht="30" x14ac:dyDescent="0.25">
      <c r="A5" s="11" t="s">
        <v>11</v>
      </c>
      <c r="B5" s="12"/>
      <c r="C5" s="33" t="s">
        <v>12</v>
      </c>
      <c r="D5" s="51"/>
      <c r="E5" s="51"/>
      <c r="F5" s="51"/>
      <c r="G5" s="51"/>
      <c r="H5" s="51"/>
      <c r="I5" s="51"/>
      <c r="J5" s="51"/>
      <c r="K5" s="51"/>
      <c r="L5" s="51"/>
      <c r="M5" s="51"/>
      <c r="N5" s="51"/>
      <c r="O5" s="51"/>
      <c r="P5" s="51"/>
      <c r="Q5" s="51"/>
      <c r="R5" s="51"/>
      <c r="S5" s="51"/>
      <c r="T5" s="51"/>
      <c r="U5" s="51"/>
      <c r="V5" s="51"/>
      <c r="W5" s="51"/>
    </row>
    <row r="6" spans="1:23" ht="41.25" customHeight="1" x14ac:dyDescent="0.25">
      <c r="A6" s="48" t="s">
        <v>51</v>
      </c>
      <c r="B6" s="48"/>
      <c r="C6" s="43"/>
      <c r="D6" s="44"/>
      <c r="E6" s="44"/>
      <c r="F6" s="44"/>
      <c r="G6" s="44"/>
      <c r="H6" s="44"/>
      <c r="I6" s="44"/>
      <c r="J6" s="44"/>
      <c r="K6" s="44"/>
      <c r="L6" s="44"/>
      <c r="M6" s="44"/>
      <c r="N6" s="44"/>
      <c r="O6" s="44"/>
      <c r="P6" s="44"/>
      <c r="Q6" s="44"/>
      <c r="R6" s="44"/>
      <c r="S6" s="44"/>
      <c r="T6" s="44"/>
      <c r="U6" s="44"/>
      <c r="V6" s="44"/>
      <c r="W6" s="44"/>
    </row>
    <row r="7" spans="1:23" ht="21" customHeight="1" x14ac:dyDescent="0.25">
      <c r="A7" s="23" t="s">
        <v>13</v>
      </c>
      <c r="B7" s="8" t="s">
        <v>39</v>
      </c>
      <c r="C7" s="36">
        <v>4</v>
      </c>
      <c r="D7" s="30"/>
      <c r="E7" s="30"/>
      <c r="F7" s="30"/>
      <c r="G7" s="30"/>
      <c r="H7" s="30"/>
      <c r="I7" s="30"/>
      <c r="J7" s="30"/>
      <c r="K7" s="30"/>
      <c r="L7" s="30"/>
      <c r="M7" s="30"/>
      <c r="N7" s="30"/>
      <c r="O7" s="30"/>
      <c r="P7" s="30"/>
      <c r="Q7" s="30"/>
      <c r="R7" s="30"/>
      <c r="S7" s="30"/>
      <c r="T7" s="30"/>
      <c r="U7" s="30"/>
      <c r="V7" s="30"/>
      <c r="W7" s="30"/>
    </row>
    <row r="8" spans="1:23" x14ac:dyDescent="0.25">
      <c r="A8" s="23" t="s">
        <v>13</v>
      </c>
      <c r="B8" s="8" t="s">
        <v>41</v>
      </c>
      <c r="C8" s="36">
        <v>4</v>
      </c>
      <c r="D8" s="30"/>
      <c r="E8" s="30"/>
      <c r="F8" s="30"/>
      <c r="G8" s="30"/>
      <c r="H8" s="30"/>
      <c r="I8" s="30"/>
      <c r="J8" s="30"/>
      <c r="K8" s="30"/>
      <c r="L8" s="30"/>
      <c r="M8" s="30"/>
      <c r="N8" s="30"/>
      <c r="O8" s="30"/>
      <c r="P8" s="30"/>
      <c r="Q8" s="30"/>
      <c r="R8" s="30"/>
      <c r="S8" s="30"/>
      <c r="T8" s="30"/>
      <c r="U8" s="30"/>
      <c r="V8" s="30"/>
      <c r="W8" s="30"/>
    </row>
    <row r="9" spans="1:23" x14ac:dyDescent="0.25">
      <c r="A9" s="23" t="s">
        <v>13</v>
      </c>
      <c r="B9" s="8" t="s">
        <v>42</v>
      </c>
      <c r="C9" s="36">
        <v>4</v>
      </c>
      <c r="D9" s="30"/>
      <c r="E9" s="30"/>
      <c r="F9" s="30"/>
      <c r="G9" s="30"/>
      <c r="H9" s="30"/>
      <c r="I9" s="30"/>
      <c r="J9" s="30"/>
      <c r="K9" s="30"/>
      <c r="L9" s="30"/>
      <c r="M9" s="30"/>
      <c r="N9" s="30"/>
      <c r="O9" s="30"/>
      <c r="P9" s="30"/>
      <c r="Q9" s="30"/>
      <c r="R9" s="30"/>
      <c r="S9" s="30"/>
      <c r="T9" s="30"/>
      <c r="U9" s="30"/>
      <c r="V9" s="30"/>
      <c r="W9" s="30"/>
    </row>
    <row r="10" spans="1:23" x14ac:dyDescent="0.25">
      <c r="A10" s="23" t="s">
        <v>13</v>
      </c>
      <c r="B10" s="8" t="s">
        <v>43</v>
      </c>
      <c r="C10" s="36">
        <v>4</v>
      </c>
      <c r="D10" s="30"/>
      <c r="E10" s="30"/>
      <c r="F10" s="30"/>
      <c r="G10" s="30"/>
      <c r="H10" s="30"/>
      <c r="I10" s="30"/>
      <c r="J10" s="30"/>
      <c r="K10" s="30"/>
      <c r="L10" s="30"/>
      <c r="M10" s="30"/>
      <c r="N10" s="30"/>
      <c r="O10" s="30"/>
      <c r="P10" s="30"/>
      <c r="Q10" s="30"/>
      <c r="R10" s="30"/>
      <c r="S10" s="30"/>
      <c r="T10" s="30"/>
      <c r="U10" s="30"/>
      <c r="V10" s="30"/>
      <c r="W10" s="30"/>
    </row>
    <row r="11" spans="1:23" x14ac:dyDescent="0.25">
      <c r="A11" s="23" t="s">
        <v>13</v>
      </c>
      <c r="B11" s="8" t="s">
        <v>44</v>
      </c>
      <c r="C11" s="36">
        <v>4</v>
      </c>
      <c r="D11" s="30"/>
      <c r="E11" s="30"/>
      <c r="F11" s="30"/>
      <c r="G11" s="30"/>
      <c r="H11" s="30"/>
      <c r="I11" s="30"/>
      <c r="J11" s="30"/>
      <c r="K11" s="30"/>
      <c r="L11" s="30"/>
      <c r="M11" s="30"/>
      <c r="N11" s="30"/>
      <c r="O11" s="30"/>
      <c r="P11" s="30"/>
      <c r="Q11" s="30"/>
      <c r="R11" s="30"/>
      <c r="S11" s="30"/>
      <c r="T11" s="30"/>
      <c r="U11" s="30"/>
      <c r="V11" s="30"/>
      <c r="W11" s="30"/>
    </row>
    <row r="12" spans="1:23" x14ac:dyDescent="0.25">
      <c r="A12" s="23" t="s">
        <v>13</v>
      </c>
      <c r="B12" s="8" t="s">
        <v>45</v>
      </c>
      <c r="C12" s="36">
        <v>4</v>
      </c>
      <c r="D12" s="30"/>
      <c r="E12" s="30"/>
      <c r="F12" s="30"/>
      <c r="G12" s="30"/>
      <c r="H12" s="30"/>
      <c r="I12" s="30"/>
      <c r="J12" s="30"/>
      <c r="K12" s="30"/>
      <c r="L12" s="30"/>
      <c r="M12" s="30"/>
      <c r="N12" s="30"/>
      <c r="O12" s="30"/>
      <c r="P12" s="30"/>
      <c r="Q12" s="30"/>
      <c r="R12" s="30"/>
      <c r="S12" s="30"/>
      <c r="T12" s="30"/>
      <c r="U12" s="30"/>
      <c r="V12" s="30"/>
      <c r="W12" s="30"/>
    </row>
    <row r="13" spans="1:23" x14ac:dyDescent="0.25">
      <c r="A13" s="23" t="s">
        <v>13</v>
      </c>
      <c r="B13" s="8" t="s">
        <v>46</v>
      </c>
      <c r="C13" s="36">
        <v>4</v>
      </c>
      <c r="D13" s="30"/>
      <c r="E13" s="30"/>
      <c r="F13" s="30"/>
      <c r="G13" s="30"/>
      <c r="H13" s="30"/>
      <c r="I13" s="30"/>
      <c r="J13" s="30"/>
      <c r="K13" s="30"/>
      <c r="L13" s="30"/>
      <c r="M13" s="30"/>
      <c r="N13" s="30"/>
      <c r="O13" s="30"/>
      <c r="P13" s="30"/>
      <c r="Q13" s="30"/>
      <c r="R13" s="30"/>
      <c r="S13" s="30"/>
      <c r="T13" s="30"/>
      <c r="U13" s="30"/>
      <c r="V13" s="30"/>
      <c r="W13" s="30"/>
    </row>
    <row r="14" spans="1:23" x14ac:dyDescent="0.25">
      <c r="A14" s="23" t="s">
        <v>13</v>
      </c>
      <c r="B14" s="8" t="s">
        <v>47</v>
      </c>
      <c r="C14" s="36">
        <v>4</v>
      </c>
      <c r="D14" s="30"/>
      <c r="E14" s="30"/>
      <c r="F14" s="30"/>
      <c r="G14" s="30"/>
      <c r="H14" s="30"/>
      <c r="I14" s="30"/>
      <c r="J14" s="30"/>
      <c r="K14" s="30"/>
      <c r="L14" s="30"/>
      <c r="M14" s="30"/>
      <c r="N14" s="30"/>
      <c r="O14" s="30"/>
      <c r="P14" s="30"/>
      <c r="Q14" s="30"/>
      <c r="R14" s="30"/>
      <c r="S14" s="30"/>
      <c r="T14" s="30"/>
      <c r="U14" s="30"/>
      <c r="V14" s="30"/>
      <c r="W14" s="30"/>
    </row>
    <row r="15" spans="1:23" x14ac:dyDescent="0.25">
      <c r="A15" s="23" t="s">
        <v>13</v>
      </c>
      <c r="B15" s="8" t="s">
        <v>48</v>
      </c>
      <c r="C15" s="36">
        <v>4</v>
      </c>
      <c r="D15" s="30"/>
      <c r="E15" s="30"/>
      <c r="F15" s="30"/>
      <c r="G15" s="30"/>
      <c r="H15" s="30"/>
      <c r="I15" s="30"/>
      <c r="J15" s="30"/>
      <c r="K15" s="30"/>
      <c r="L15" s="30"/>
      <c r="M15" s="30"/>
      <c r="N15" s="30"/>
      <c r="O15" s="30"/>
      <c r="P15" s="30"/>
      <c r="Q15" s="30"/>
      <c r="R15" s="30"/>
      <c r="S15" s="30"/>
      <c r="T15" s="30"/>
      <c r="U15" s="30"/>
      <c r="V15" s="30"/>
      <c r="W15" s="30"/>
    </row>
    <row r="16" spans="1:23" x14ac:dyDescent="0.25">
      <c r="A16" s="23" t="s">
        <v>13</v>
      </c>
      <c r="B16" s="8" t="s">
        <v>49</v>
      </c>
      <c r="C16" s="39">
        <v>4</v>
      </c>
      <c r="D16" s="30"/>
      <c r="E16" s="30"/>
      <c r="F16" s="30"/>
      <c r="G16" s="30"/>
      <c r="H16" s="30"/>
      <c r="I16" s="30"/>
      <c r="J16" s="30"/>
      <c r="K16" s="30"/>
      <c r="L16" s="30"/>
      <c r="M16" s="30"/>
      <c r="N16" s="30"/>
      <c r="O16" s="30"/>
      <c r="P16" s="30"/>
      <c r="Q16" s="30"/>
      <c r="R16" s="30"/>
      <c r="S16" s="30"/>
      <c r="T16" s="30"/>
      <c r="U16" s="30"/>
      <c r="V16" s="30"/>
      <c r="W16" s="30"/>
    </row>
    <row r="17" spans="1:24" x14ac:dyDescent="0.25">
      <c r="A17" s="40" t="s">
        <v>50</v>
      </c>
      <c r="B17" s="22"/>
      <c r="C17" s="41"/>
      <c r="D17" s="42"/>
      <c r="E17" s="42"/>
      <c r="F17" s="42"/>
      <c r="G17" s="42"/>
      <c r="H17" s="42"/>
      <c r="I17" s="42"/>
      <c r="J17" s="42"/>
      <c r="K17" s="42"/>
      <c r="L17" s="42"/>
      <c r="M17" s="42"/>
      <c r="N17" s="42"/>
      <c r="O17" s="42"/>
      <c r="P17" s="42"/>
      <c r="Q17" s="42"/>
      <c r="R17" s="42"/>
      <c r="S17" s="42"/>
      <c r="T17" s="42"/>
      <c r="U17" s="42"/>
      <c r="V17" s="42"/>
      <c r="W17" s="42"/>
      <c r="X17" s="38"/>
    </row>
    <row r="18" spans="1:24" x14ac:dyDescent="0.25">
      <c r="A18" s="23" t="s">
        <v>13</v>
      </c>
      <c r="B18" s="8" t="s">
        <v>40</v>
      </c>
      <c r="C18" s="37">
        <v>20</v>
      </c>
      <c r="D18" s="29"/>
      <c r="E18" s="29"/>
      <c r="F18" s="29"/>
      <c r="G18" s="29"/>
      <c r="H18" s="29"/>
      <c r="I18" s="29"/>
      <c r="J18" s="29"/>
      <c r="K18" s="29"/>
      <c r="L18" s="29"/>
      <c r="M18" s="29"/>
      <c r="N18" s="29"/>
      <c r="O18" s="29"/>
      <c r="P18" s="29"/>
      <c r="Q18" s="29"/>
      <c r="R18" s="29"/>
      <c r="S18" s="29"/>
      <c r="T18" s="29"/>
      <c r="U18" s="29"/>
      <c r="V18" s="29"/>
      <c r="W18" s="29"/>
      <c r="X18" s="38"/>
    </row>
    <row r="19" spans="1:24" x14ac:dyDescent="0.25">
      <c r="A19" s="23" t="s">
        <v>13</v>
      </c>
      <c r="B19" s="8" t="s">
        <v>41</v>
      </c>
      <c r="C19" s="37">
        <v>20</v>
      </c>
      <c r="D19" s="29"/>
      <c r="E19" s="29"/>
      <c r="F19" s="29"/>
      <c r="G19" s="29"/>
      <c r="H19" s="29"/>
      <c r="I19" s="29"/>
      <c r="J19" s="29"/>
      <c r="K19" s="29"/>
      <c r="L19" s="29"/>
      <c r="M19" s="29"/>
      <c r="N19" s="29"/>
      <c r="O19" s="29"/>
      <c r="P19" s="29"/>
      <c r="Q19" s="29"/>
      <c r="R19" s="29"/>
      <c r="S19" s="29"/>
      <c r="T19" s="29"/>
      <c r="U19" s="29"/>
      <c r="V19" s="29"/>
      <c r="W19" s="29"/>
      <c r="X19" s="38"/>
    </row>
    <row r="20" spans="1:24" x14ac:dyDescent="0.25">
      <c r="A20" s="23" t="s">
        <v>13</v>
      </c>
      <c r="B20" s="8" t="s">
        <v>42</v>
      </c>
      <c r="C20" s="37">
        <v>20</v>
      </c>
      <c r="D20" s="29"/>
      <c r="E20" s="29"/>
      <c r="F20" s="29"/>
      <c r="G20" s="29"/>
      <c r="H20" s="29"/>
      <c r="I20" s="29"/>
      <c r="J20" s="29"/>
      <c r="K20" s="29"/>
      <c r="L20" s="29"/>
      <c r="M20" s="29"/>
      <c r="N20" s="29"/>
      <c r="O20" s="29"/>
      <c r="P20" s="29"/>
      <c r="Q20" s="29"/>
      <c r="R20" s="29"/>
      <c r="S20" s="29"/>
      <c r="T20" s="29"/>
      <c r="U20" s="29"/>
      <c r="V20" s="29"/>
      <c r="W20" s="29"/>
      <c r="X20" s="38"/>
    </row>
    <row r="21" spans="1:24" x14ac:dyDescent="0.25">
      <c r="A21" s="9" t="s">
        <v>52</v>
      </c>
      <c r="B21" s="9"/>
      <c r="C21" s="35">
        <f>SUM(C6:C20)/2.5</f>
        <v>40</v>
      </c>
      <c r="D21" s="10">
        <f>SUM(D6:D20)/2.5</f>
        <v>0</v>
      </c>
      <c r="E21" s="10">
        <f>SUM(E6:E20)/2.5</f>
        <v>0</v>
      </c>
      <c r="F21" s="10">
        <f t="shared" ref="F21:W21" si="0">SUM(F6:F20)/2.5</f>
        <v>0</v>
      </c>
      <c r="G21" s="10">
        <f t="shared" si="0"/>
        <v>0</v>
      </c>
      <c r="H21" s="10">
        <f t="shared" si="0"/>
        <v>0</v>
      </c>
      <c r="I21" s="10">
        <f t="shared" si="0"/>
        <v>0</v>
      </c>
      <c r="J21" s="10">
        <f t="shared" si="0"/>
        <v>0</v>
      </c>
      <c r="K21" s="10">
        <f t="shared" si="0"/>
        <v>0</v>
      </c>
      <c r="L21" s="10">
        <f t="shared" si="0"/>
        <v>0</v>
      </c>
      <c r="M21" s="10">
        <f t="shared" si="0"/>
        <v>0</v>
      </c>
      <c r="N21" s="10">
        <f t="shared" si="0"/>
        <v>0</v>
      </c>
      <c r="O21" s="10">
        <f t="shared" si="0"/>
        <v>0</v>
      </c>
      <c r="P21" s="10">
        <f t="shared" si="0"/>
        <v>0</v>
      </c>
      <c r="Q21" s="10">
        <f t="shared" si="0"/>
        <v>0</v>
      </c>
      <c r="R21" s="10">
        <f t="shared" si="0"/>
        <v>0</v>
      </c>
      <c r="S21" s="10">
        <f t="shared" si="0"/>
        <v>0</v>
      </c>
      <c r="T21" s="10">
        <f t="shared" si="0"/>
        <v>0</v>
      </c>
      <c r="U21" s="10">
        <f t="shared" si="0"/>
        <v>0</v>
      </c>
      <c r="V21" s="10">
        <f t="shared" si="0"/>
        <v>0</v>
      </c>
      <c r="W21" s="10">
        <f t="shared" si="0"/>
        <v>0</v>
      </c>
    </row>
    <row r="23" spans="1:24" x14ac:dyDescent="0.25">
      <c r="A23" t="s">
        <v>15</v>
      </c>
      <c r="B23" t="s">
        <v>16</v>
      </c>
    </row>
    <row r="24" spans="1:24" x14ac:dyDescent="0.25">
      <c r="B24" t="s">
        <v>17</v>
      </c>
    </row>
  </sheetData>
  <sheetProtection algorithmName="SHA-512" hashValue="Vrv8iAsVV+0DPcdS9VBrqvlV7my0f3C7plj1zvzxG2oL2QyEzC8Ue0TMJgQBnEOMZmdOox7/dxs7Eg/0z1VaMw==" saltValue="Xd8YQ+6e/OP7hm1sH4XF/g==" spinCount="100000" sheet="1" objects="1" scenarios="1" selectLockedCells="1"/>
  <mergeCells count="21">
    <mergeCell ref="O2:O5"/>
    <mergeCell ref="V2:V5"/>
    <mergeCell ref="W2:W5"/>
    <mergeCell ref="P2:P5"/>
    <mergeCell ref="Q2:Q5"/>
    <mergeCell ref="R2:R5"/>
    <mergeCell ref="S2:S5"/>
    <mergeCell ref="T2:T5"/>
    <mergeCell ref="U2:U5"/>
    <mergeCell ref="A6:B6"/>
    <mergeCell ref="M2:M5"/>
    <mergeCell ref="N2:N5"/>
    <mergeCell ref="D2:D5"/>
    <mergeCell ref="E2:E5"/>
    <mergeCell ref="F2:F5"/>
    <mergeCell ref="G2:G5"/>
    <mergeCell ref="H2:H5"/>
    <mergeCell ref="I2:I5"/>
    <mergeCell ref="J2:J5"/>
    <mergeCell ref="K2:K5"/>
    <mergeCell ref="L2:L5"/>
  </mergeCells>
  <conditionalFormatting sqref="D7">
    <cfRule type="expression" dxfId="177" priority="302">
      <formula>D7&gt;$C7</formula>
    </cfRule>
  </conditionalFormatting>
  <conditionalFormatting sqref="W7">
    <cfRule type="expression" dxfId="176" priority="283">
      <formula>W7&gt;$C7</formula>
    </cfRule>
  </conditionalFormatting>
  <conditionalFormatting sqref="E7">
    <cfRule type="expression" dxfId="175" priority="301">
      <formula>E7&gt;$C7</formula>
    </cfRule>
  </conditionalFormatting>
  <conditionalFormatting sqref="F7">
    <cfRule type="expression" dxfId="174" priority="300">
      <formula>F7&gt;$C7</formula>
    </cfRule>
  </conditionalFormatting>
  <conditionalFormatting sqref="G7">
    <cfRule type="expression" dxfId="173" priority="299">
      <formula>G7&gt;$C7</formula>
    </cfRule>
  </conditionalFormatting>
  <conditionalFormatting sqref="H7">
    <cfRule type="expression" dxfId="172" priority="298">
      <formula>H7&gt;$C7</formula>
    </cfRule>
  </conditionalFormatting>
  <conditionalFormatting sqref="I7">
    <cfRule type="expression" dxfId="171" priority="297">
      <formula>I7&gt;$C7</formula>
    </cfRule>
  </conditionalFormatting>
  <conditionalFormatting sqref="J7">
    <cfRule type="expression" dxfId="170" priority="296">
      <formula>J7&gt;$C7</formula>
    </cfRule>
  </conditionalFormatting>
  <conditionalFormatting sqref="K7">
    <cfRule type="expression" dxfId="169" priority="295">
      <formula>K7&gt;$C7</formula>
    </cfRule>
  </conditionalFormatting>
  <conditionalFormatting sqref="L7">
    <cfRule type="expression" dxfId="168" priority="294">
      <formula>L7&gt;$C7</formula>
    </cfRule>
  </conditionalFormatting>
  <conditionalFormatting sqref="M7">
    <cfRule type="expression" dxfId="167" priority="293">
      <formula>M7&gt;$C7</formula>
    </cfRule>
  </conditionalFormatting>
  <conditionalFormatting sqref="N7">
    <cfRule type="expression" dxfId="166" priority="292">
      <formula>N7&gt;$C7</formula>
    </cfRule>
  </conditionalFormatting>
  <conditionalFormatting sqref="O7">
    <cfRule type="expression" dxfId="165" priority="291">
      <formula>O7&gt;$C7</formula>
    </cfRule>
  </conditionalFormatting>
  <conditionalFormatting sqref="P7">
    <cfRule type="expression" dxfId="164" priority="290">
      <formula>P7&gt;$C7</formula>
    </cfRule>
  </conditionalFormatting>
  <conditionalFormatting sqref="Q7">
    <cfRule type="expression" dxfId="163" priority="289">
      <formula>Q7&gt;$C7</formula>
    </cfRule>
  </conditionalFormatting>
  <conditionalFormatting sqref="R7">
    <cfRule type="expression" dxfId="162" priority="288">
      <formula>R7&gt;$C7</formula>
    </cfRule>
  </conditionalFormatting>
  <conditionalFormatting sqref="S7">
    <cfRule type="expression" dxfId="161" priority="287">
      <formula>S7&gt;$C7</formula>
    </cfRule>
  </conditionalFormatting>
  <conditionalFormatting sqref="T7">
    <cfRule type="expression" dxfId="160" priority="286">
      <formula>T7&gt;$C7</formula>
    </cfRule>
  </conditionalFormatting>
  <conditionalFormatting sqref="U7">
    <cfRule type="expression" dxfId="159" priority="285">
      <formula>U7&gt;$C7</formula>
    </cfRule>
  </conditionalFormatting>
  <conditionalFormatting sqref="V7">
    <cfRule type="expression" dxfId="158" priority="284">
      <formula>V7&gt;$C7</formula>
    </cfRule>
  </conditionalFormatting>
  <conditionalFormatting sqref="D6">
    <cfRule type="expression" dxfId="157" priority="262">
      <formula>D6&gt;$C6</formula>
    </cfRule>
  </conditionalFormatting>
  <conditionalFormatting sqref="E6:W6">
    <cfRule type="expression" dxfId="156" priority="261">
      <formula>E6&gt;$C6</formula>
    </cfRule>
  </conditionalFormatting>
  <conditionalFormatting sqref="D17">
    <cfRule type="expression" dxfId="155" priority="82">
      <formula>D17&gt;$C17</formula>
    </cfRule>
  </conditionalFormatting>
  <conditionalFormatting sqref="E17:W17">
    <cfRule type="expression" dxfId="154" priority="81">
      <formula>E17&gt;$C17</formula>
    </cfRule>
  </conditionalFormatting>
  <conditionalFormatting sqref="P18">
    <cfRule type="expression" dxfId="153" priority="68">
      <formula>P18&gt;$C18</formula>
    </cfRule>
  </conditionalFormatting>
  <conditionalFormatting sqref="Q18">
    <cfRule type="expression" dxfId="152" priority="67">
      <formula>Q18&gt;$C18</formula>
    </cfRule>
  </conditionalFormatting>
  <conditionalFormatting sqref="R18">
    <cfRule type="expression" dxfId="151" priority="66">
      <formula>R18&gt;$C18</formula>
    </cfRule>
  </conditionalFormatting>
  <conditionalFormatting sqref="S18">
    <cfRule type="expression" dxfId="150" priority="65">
      <formula>S18&gt;$C18</formula>
    </cfRule>
  </conditionalFormatting>
  <conditionalFormatting sqref="T18">
    <cfRule type="expression" dxfId="149" priority="64">
      <formula>T18&gt;$C18</formula>
    </cfRule>
  </conditionalFormatting>
  <conditionalFormatting sqref="U18">
    <cfRule type="expression" dxfId="148" priority="63">
      <formula>U18&gt;$C18</formula>
    </cfRule>
  </conditionalFormatting>
  <conditionalFormatting sqref="V18">
    <cfRule type="expression" dxfId="147" priority="62">
      <formula>V18&gt;$C18</formula>
    </cfRule>
  </conditionalFormatting>
  <conditionalFormatting sqref="D18:W18">
    <cfRule type="expression" dxfId="146" priority="80">
      <formula>D18&gt;$C18</formula>
    </cfRule>
  </conditionalFormatting>
  <conditionalFormatting sqref="E18">
    <cfRule type="expression" dxfId="145" priority="79">
      <formula>E18&gt;$C18</formula>
    </cfRule>
  </conditionalFormatting>
  <conditionalFormatting sqref="F18">
    <cfRule type="expression" dxfId="144" priority="78">
      <formula>F18&gt;$C18</formula>
    </cfRule>
  </conditionalFormatting>
  <conditionalFormatting sqref="G18">
    <cfRule type="expression" dxfId="143" priority="77">
      <formula>G18&gt;$C18</formula>
    </cfRule>
  </conditionalFormatting>
  <conditionalFormatting sqref="H18">
    <cfRule type="expression" dxfId="142" priority="76">
      <formula>H18&gt;$C18</formula>
    </cfRule>
  </conditionalFormatting>
  <conditionalFormatting sqref="I18">
    <cfRule type="expression" dxfId="141" priority="75">
      <formula>I18&gt;$C18</formula>
    </cfRule>
  </conditionalFormatting>
  <conditionalFormatting sqref="J18">
    <cfRule type="expression" dxfId="140" priority="74">
      <formula>J18&gt;$C18</formula>
    </cfRule>
  </conditionalFormatting>
  <conditionalFormatting sqref="K18">
    <cfRule type="expression" dxfId="139" priority="73">
      <formula>K18&gt;$C18</formula>
    </cfRule>
  </conditionalFormatting>
  <conditionalFormatting sqref="L18">
    <cfRule type="expression" dxfId="138" priority="72">
      <formula>L18&gt;$C18</formula>
    </cfRule>
  </conditionalFormatting>
  <conditionalFormatting sqref="M18">
    <cfRule type="expression" dxfId="137" priority="71">
      <formula>M18&gt;$C18</formula>
    </cfRule>
  </conditionalFormatting>
  <conditionalFormatting sqref="N18">
    <cfRule type="expression" dxfId="136" priority="70">
      <formula>N18&gt;$C18</formula>
    </cfRule>
  </conditionalFormatting>
  <conditionalFormatting sqref="O18">
    <cfRule type="expression" dxfId="135" priority="69">
      <formula>O18&gt;$C18</formula>
    </cfRule>
  </conditionalFormatting>
  <conditionalFormatting sqref="W18">
    <cfRule type="expression" dxfId="134" priority="61">
      <formula>W18&gt;$C18</formula>
    </cfRule>
  </conditionalFormatting>
  <conditionalFormatting sqref="P19">
    <cfRule type="expression" dxfId="133" priority="48">
      <formula>P19&gt;$C19</formula>
    </cfRule>
  </conditionalFormatting>
  <conditionalFormatting sqref="Q19">
    <cfRule type="expression" dxfId="132" priority="47">
      <formula>Q19&gt;$C19</formula>
    </cfRule>
  </conditionalFormatting>
  <conditionalFormatting sqref="R19">
    <cfRule type="expression" dxfId="131" priority="46">
      <formula>R19&gt;$C19</formula>
    </cfRule>
  </conditionalFormatting>
  <conditionalFormatting sqref="S19">
    <cfRule type="expression" dxfId="130" priority="45">
      <formula>S19&gt;$C19</formula>
    </cfRule>
  </conditionalFormatting>
  <conditionalFormatting sqref="T19">
    <cfRule type="expression" dxfId="129" priority="44">
      <formula>T19&gt;$C19</formula>
    </cfRule>
  </conditionalFormatting>
  <conditionalFormatting sqref="U19">
    <cfRule type="expression" dxfId="128" priority="43">
      <formula>U19&gt;$C19</formula>
    </cfRule>
  </conditionalFormatting>
  <conditionalFormatting sqref="V19">
    <cfRule type="expression" dxfId="127" priority="42">
      <formula>V19&gt;$C19</formula>
    </cfRule>
  </conditionalFormatting>
  <conditionalFormatting sqref="D19:W19">
    <cfRule type="expression" dxfId="126" priority="60">
      <formula>D19&gt;$C19</formula>
    </cfRule>
  </conditionalFormatting>
  <conditionalFormatting sqref="E19">
    <cfRule type="expression" dxfId="125" priority="59">
      <formula>E19&gt;$C19</formula>
    </cfRule>
  </conditionalFormatting>
  <conditionalFormatting sqref="F19">
    <cfRule type="expression" dxfId="124" priority="58">
      <formula>F19&gt;$C19</formula>
    </cfRule>
  </conditionalFormatting>
  <conditionalFormatting sqref="G19">
    <cfRule type="expression" dxfId="123" priority="57">
      <formula>G19&gt;$C19</formula>
    </cfRule>
  </conditionalFormatting>
  <conditionalFormatting sqref="H19">
    <cfRule type="expression" dxfId="122" priority="56">
      <formula>H19&gt;$C19</formula>
    </cfRule>
  </conditionalFormatting>
  <conditionalFormatting sqref="I19">
    <cfRule type="expression" dxfId="121" priority="55">
      <formula>I19&gt;$C19</formula>
    </cfRule>
  </conditionalFormatting>
  <conditionalFormatting sqref="J19">
    <cfRule type="expression" dxfId="120" priority="54">
      <formula>J19&gt;$C19</formula>
    </cfRule>
  </conditionalFormatting>
  <conditionalFormatting sqref="K19">
    <cfRule type="expression" dxfId="119" priority="53">
      <formula>K19&gt;$C19</formula>
    </cfRule>
  </conditionalFormatting>
  <conditionalFormatting sqref="L19">
    <cfRule type="expression" dxfId="118" priority="52">
      <formula>L19&gt;$C19</formula>
    </cfRule>
  </conditionalFormatting>
  <conditionalFormatting sqref="M19">
    <cfRule type="expression" dxfId="117" priority="51">
      <formula>M19&gt;$C19</formula>
    </cfRule>
  </conditionalFormatting>
  <conditionalFormatting sqref="N19">
    <cfRule type="expression" dxfId="116" priority="50">
      <formula>N19&gt;$C19</formula>
    </cfRule>
  </conditionalFormatting>
  <conditionalFormatting sqref="O19">
    <cfRule type="expression" dxfId="115" priority="49">
      <formula>O19&gt;$C19</formula>
    </cfRule>
  </conditionalFormatting>
  <conditionalFormatting sqref="W19">
    <cfRule type="expression" dxfId="114" priority="41">
      <formula>W19&gt;$C19</formula>
    </cfRule>
  </conditionalFormatting>
  <conditionalFormatting sqref="P20">
    <cfRule type="expression" dxfId="113" priority="28">
      <formula>P20&gt;$C20</formula>
    </cfRule>
  </conditionalFormatting>
  <conditionalFormatting sqref="Q20">
    <cfRule type="expression" dxfId="112" priority="27">
      <formula>Q20&gt;$C20</formula>
    </cfRule>
  </conditionalFormatting>
  <conditionalFormatting sqref="R20">
    <cfRule type="expression" dxfId="111" priority="26">
      <formula>R20&gt;$C20</formula>
    </cfRule>
  </conditionalFormatting>
  <conditionalFormatting sqref="S20">
    <cfRule type="expression" dxfId="110" priority="25">
      <formula>S20&gt;$C20</formula>
    </cfRule>
  </conditionalFormatting>
  <conditionalFormatting sqref="T20">
    <cfRule type="expression" dxfId="109" priority="24">
      <formula>T20&gt;$C20</formula>
    </cfRule>
  </conditionalFormatting>
  <conditionalFormatting sqref="U20">
    <cfRule type="expression" dxfId="108" priority="23">
      <formula>U20&gt;$C20</formula>
    </cfRule>
  </conditionalFormatting>
  <conditionalFormatting sqref="V20">
    <cfRule type="expression" dxfId="107" priority="22">
      <formula>V20&gt;$C20</formula>
    </cfRule>
  </conditionalFormatting>
  <conditionalFormatting sqref="D20:W20">
    <cfRule type="expression" dxfId="106" priority="40">
      <formula>D20&gt;$C20</formula>
    </cfRule>
  </conditionalFormatting>
  <conditionalFormatting sqref="E20">
    <cfRule type="expression" dxfId="105" priority="39">
      <formula>E20&gt;$C20</formula>
    </cfRule>
  </conditionalFormatting>
  <conditionalFormatting sqref="F20">
    <cfRule type="expression" dxfId="104" priority="38">
      <formula>F20&gt;$C20</formula>
    </cfRule>
  </conditionalFormatting>
  <conditionalFormatting sqref="G20">
    <cfRule type="expression" dxfId="103" priority="37">
      <formula>G20&gt;$C20</formula>
    </cfRule>
  </conditionalFormatting>
  <conditionalFormatting sqref="H20">
    <cfRule type="expression" dxfId="102" priority="36">
      <formula>H20&gt;$C20</formula>
    </cfRule>
  </conditionalFormatting>
  <conditionalFormatting sqref="I20">
    <cfRule type="expression" dxfId="101" priority="35">
      <formula>I20&gt;$C20</formula>
    </cfRule>
  </conditionalFormatting>
  <conditionalFormatting sqref="J20">
    <cfRule type="expression" dxfId="100" priority="34">
      <formula>J20&gt;$C20</formula>
    </cfRule>
  </conditionalFormatting>
  <conditionalFormatting sqref="K20">
    <cfRule type="expression" dxfId="99" priority="33">
      <formula>K20&gt;$C20</formula>
    </cfRule>
  </conditionalFormatting>
  <conditionalFormatting sqref="L20">
    <cfRule type="expression" dxfId="98" priority="32">
      <formula>L20&gt;$C20</formula>
    </cfRule>
  </conditionalFormatting>
  <conditionalFormatting sqref="M20">
    <cfRule type="expression" dxfId="97" priority="31">
      <formula>M20&gt;$C20</formula>
    </cfRule>
  </conditionalFormatting>
  <conditionalFormatting sqref="N20">
    <cfRule type="expression" dxfId="96" priority="30">
      <formula>N20&gt;$C20</formula>
    </cfRule>
  </conditionalFormatting>
  <conditionalFormatting sqref="O20">
    <cfRule type="expression" dxfId="95" priority="29">
      <formula>O20&gt;$C20</formula>
    </cfRule>
  </conditionalFormatting>
  <conditionalFormatting sqref="W20">
    <cfRule type="expression" dxfId="94" priority="21">
      <formula>W20&gt;$C20</formula>
    </cfRule>
  </conditionalFormatting>
  <conditionalFormatting sqref="D8:D16">
    <cfRule type="expression" dxfId="93" priority="20">
      <formula>D8&gt;$C8</formula>
    </cfRule>
  </conditionalFormatting>
  <conditionalFormatting sqref="W8:W16">
    <cfRule type="expression" dxfId="92" priority="1">
      <formula>W8&gt;$C8</formula>
    </cfRule>
  </conditionalFormatting>
  <conditionalFormatting sqref="E8:E16">
    <cfRule type="expression" dxfId="91" priority="19">
      <formula>E8&gt;$C8</formula>
    </cfRule>
  </conditionalFormatting>
  <conditionalFormatting sqref="F8:F16">
    <cfRule type="expression" dxfId="90" priority="18">
      <formula>F8&gt;$C8</formula>
    </cfRule>
  </conditionalFormatting>
  <conditionalFormatting sqref="G8:G16">
    <cfRule type="expression" dxfId="89" priority="17">
      <formula>G8&gt;$C8</formula>
    </cfRule>
  </conditionalFormatting>
  <conditionalFormatting sqref="H8:H16">
    <cfRule type="expression" dxfId="88" priority="16">
      <formula>H8&gt;$C8</formula>
    </cfRule>
  </conditionalFormatting>
  <conditionalFormatting sqref="I8:I16">
    <cfRule type="expression" dxfId="87" priority="15">
      <formula>I8&gt;$C8</formula>
    </cfRule>
  </conditionalFormatting>
  <conditionalFormatting sqref="J8:J16">
    <cfRule type="expression" dxfId="86" priority="14">
      <formula>J8&gt;$C8</formula>
    </cfRule>
  </conditionalFormatting>
  <conditionalFormatting sqref="K8:K16">
    <cfRule type="expression" dxfId="85" priority="13">
      <formula>K8&gt;$C8</formula>
    </cfRule>
  </conditionalFormatting>
  <conditionalFormatting sqref="L8:L16">
    <cfRule type="expression" dxfId="84" priority="12">
      <formula>L8&gt;$C8</formula>
    </cfRule>
  </conditionalFormatting>
  <conditionalFormatting sqref="M8:M16">
    <cfRule type="expression" dxfId="83" priority="11">
      <formula>M8&gt;$C8</formula>
    </cfRule>
  </conditionalFormatting>
  <conditionalFormatting sqref="N8:N16">
    <cfRule type="expression" dxfId="82" priority="10">
      <formula>N8&gt;$C8</formula>
    </cfRule>
  </conditionalFormatting>
  <conditionalFormatting sqref="O8:O16">
    <cfRule type="expression" dxfId="81" priority="9">
      <formula>O8&gt;$C8</formula>
    </cfRule>
  </conditionalFormatting>
  <conditionalFormatting sqref="P8:P16">
    <cfRule type="expression" dxfId="80" priority="8">
      <formula>P8&gt;$C8</formula>
    </cfRule>
  </conditionalFormatting>
  <conditionalFormatting sqref="Q8:Q16">
    <cfRule type="expression" dxfId="79" priority="7">
      <formula>Q8&gt;$C8</formula>
    </cfRule>
  </conditionalFormatting>
  <conditionalFormatting sqref="R8:R16">
    <cfRule type="expression" dxfId="78" priority="6">
      <formula>R8&gt;$C8</formula>
    </cfRule>
  </conditionalFormatting>
  <conditionalFormatting sqref="S8:S16">
    <cfRule type="expression" dxfId="77" priority="5">
      <formula>S8&gt;$C8</formula>
    </cfRule>
  </conditionalFormatting>
  <conditionalFormatting sqref="T8:T16">
    <cfRule type="expression" dxfId="76" priority="4">
      <formula>T8&gt;$C8</formula>
    </cfRule>
  </conditionalFormatting>
  <conditionalFormatting sqref="U8:U16">
    <cfRule type="expression" dxfId="75" priority="3">
      <formula>U8&gt;$C8</formula>
    </cfRule>
  </conditionalFormatting>
  <conditionalFormatting sqref="V8:V16">
    <cfRule type="expression" dxfId="74" priority="2">
      <formula>V8&gt;$C8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H22" sqref="H22"/>
    </sheetView>
  </sheetViews>
  <sheetFormatPr defaultRowHeight="15" x14ac:dyDescent="0.25"/>
  <cols>
    <col min="1" max="1" width="6.140625" customWidth="1"/>
    <col min="2" max="2" width="54.85546875" customWidth="1"/>
    <col min="3" max="3" width="9.140625" style="32"/>
    <col min="4" max="23" width="6" customWidth="1"/>
  </cols>
  <sheetData>
    <row r="1" spans="1:23" ht="18.75" x14ac:dyDescent="0.3">
      <c r="A1" s="2" t="str">
        <f>Learners!A1</f>
        <v xml:space="preserve">5N1460 Physics V2
</v>
      </c>
    </row>
    <row r="2" spans="1:23" x14ac:dyDescent="0.25">
      <c r="D2" s="49" t="str">
        <f>Learners!$C11&amp;", "&amp;Learners!$B11</f>
        <v xml:space="preserve">, </v>
      </c>
      <c r="E2" s="49" t="str">
        <f>Learners!$C12&amp;", "&amp;Learners!$B12</f>
        <v xml:space="preserve">, </v>
      </c>
      <c r="F2" s="49" t="str">
        <f>Learners!$C13&amp;", "&amp;Learners!$B13</f>
        <v xml:space="preserve">, </v>
      </c>
      <c r="G2" s="49" t="str">
        <f>Learners!$C14&amp;", "&amp;Learners!$B14</f>
        <v xml:space="preserve">, </v>
      </c>
      <c r="H2" s="49" t="str">
        <f>Learners!$C15&amp;", "&amp;Learners!$B15</f>
        <v xml:space="preserve">, </v>
      </c>
      <c r="I2" s="49" t="str">
        <f>Learners!$C16&amp;", "&amp;Learners!$B16</f>
        <v xml:space="preserve">, </v>
      </c>
      <c r="J2" s="49" t="str">
        <f>Learners!$C17&amp;", "&amp;Learners!$B17</f>
        <v xml:space="preserve">, </v>
      </c>
      <c r="K2" s="49" t="str">
        <f>Learners!$C18&amp;", "&amp;Learners!$B18</f>
        <v xml:space="preserve">, </v>
      </c>
      <c r="L2" s="49" t="str">
        <f>Learners!$C19&amp;", "&amp;Learners!$B19</f>
        <v xml:space="preserve">, </v>
      </c>
      <c r="M2" s="49" t="str">
        <f>Learners!$C20&amp;", "&amp;Learners!$B20</f>
        <v xml:space="preserve">, </v>
      </c>
      <c r="N2" s="49" t="str">
        <f>Learners!$C21&amp;", "&amp;Learners!$B21</f>
        <v xml:space="preserve">, </v>
      </c>
      <c r="O2" s="49" t="str">
        <f>Learners!$C22&amp;", "&amp;Learners!$B22</f>
        <v xml:space="preserve">, </v>
      </c>
      <c r="P2" s="49" t="str">
        <f>Learners!$C23&amp;", "&amp;Learners!$B23</f>
        <v xml:space="preserve">, </v>
      </c>
      <c r="Q2" s="49" t="str">
        <f>Learners!$C24&amp;", "&amp;Learners!$B24</f>
        <v xml:space="preserve">, </v>
      </c>
      <c r="R2" s="49" t="str">
        <f>Learners!$C25&amp;", "&amp;Learners!$B25</f>
        <v xml:space="preserve">, </v>
      </c>
      <c r="S2" s="49" t="str">
        <f>Learners!$C26&amp;", "&amp;Learners!$B26</f>
        <v xml:space="preserve">, </v>
      </c>
      <c r="T2" s="49" t="str">
        <f>Learners!$C27&amp;", "&amp;Learners!$B27</f>
        <v xml:space="preserve">, </v>
      </c>
      <c r="U2" s="49" t="str">
        <f>Learners!$C28&amp;", "&amp;Learners!$B28</f>
        <v xml:space="preserve">, </v>
      </c>
      <c r="V2" s="49" t="str">
        <f>Learners!$C29&amp;", "&amp;Learners!$B29</f>
        <v xml:space="preserve">, </v>
      </c>
      <c r="W2" s="49" t="str">
        <f>Learners!$C30&amp;", "&amp;Learners!$B30</f>
        <v xml:space="preserve">, </v>
      </c>
    </row>
    <row r="3" spans="1:23" ht="18.75" x14ac:dyDescent="0.3">
      <c r="A3" s="2" t="s">
        <v>30</v>
      </c>
      <c r="D3" s="50"/>
      <c r="E3" s="50"/>
      <c r="F3" s="50"/>
      <c r="G3" s="50"/>
      <c r="H3" s="50"/>
      <c r="I3" s="50"/>
      <c r="J3" s="50"/>
      <c r="K3" s="50"/>
      <c r="L3" s="50"/>
      <c r="M3" s="50"/>
      <c r="N3" s="50"/>
      <c r="O3" s="50"/>
      <c r="P3" s="50"/>
      <c r="Q3" s="50"/>
      <c r="R3" s="50"/>
      <c r="S3" s="50"/>
      <c r="T3" s="50"/>
      <c r="U3" s="50"/>
      <c r="V3" s="50"/>
      <c r="W3" s="50"/>
    </row>
    <row r="4" spans="1:23" x14ac:dyDescent="0.25">
      <c r="D4" s="50"/>
      <c r="E4" s="50"/>
      <c r="F4" s="50"/>
      <c r="G4" s="50"/>
      <c r="H4" s="50"/>
      <c r="I4" s="50"/>
      <c r="J4" s="50"/>
      <c r="K4" s="50"/>
      <c r="L4" s="50"/>
      <c r="M4" s="50"/>
      <c r="N4" s="50"/>
      <c r="O4" s="50"/>
      <c r="P4" s="50"/>
      <c r="Q4" s="50"/>
      <c r="R4" s="50"/>
      <c r="S4" s="50"/>
      <c r="T4" s="50"/>
      <c r="U4" s="50"/>
      <c r="V4" s="50"/>
      <c r="W4" s="50"/>
    </row>
    <row r="5" spans="1:23" ht="30" x14ac:dyDescent="0.25">
      <c r="A5" s="11" t="s">
        <v>11</v>
      </c>
      <c r="B5" s="12"/>
      <c r="C5" s="33" t="s">
        <v>12</v>
      </c>
      <c r="D5" s="51"/>
      <c r="E5" s="51"/>
      <c r="F5" s="51"/>
      <c r="G5" s="51"/>
      <c r="H5" s="51"/>
      <c r="I5" s="51"/>
      <c r="J5" s="51"/>
      <c r="K5" s="51"/>
      <c r="L5" s="51"/>
      <c r="M5" s="51"/>
      <c r="N5" s="51"/>
      <c r="O5" s="51"/>
      <c r="P5" s="51"/>
      <c r="Q5" s="51"/>
      <c r="R5" s="51"/>
      <c r="S5" s="51"/>
      <c r="T5" s="51"/>
      <c r="U5" s="51"/>
      <c r="V5" s="51"/>
      <c r="W5" s="51"/>
    </row>
    <row r="6" spans="1:23" ht="60" x14ac:dyDescent="0.25">
      <c r="A6" s="23" t="s">
        <v>13</v>
      </c>
      <c r="B6" s="46" t="s">
        <v>31</v>
      </c>
      <c r="C6" s="34">
        <v>10</v>
      </c>
      <c r="D6" s="30"/>
      <c r="E6" s="30"/>
      <c r="F6" s="30"/>
      <c r="G6" s="30"/>
      <c r="H6" s="30"/>
      <c r="I6" s="30"/>
      <c r="J6" s="30"/>
      <c r="K6" s="30"/>
      <c r="L6" s="30"/>
      <c r="M6" s="30"/>
      <c r="N6" s="30"/>
      <c r="O6" s="30"/>
      <c r="P6" s="30"/>
      <c r="Q6" s="30"/>
      <c r="R6" s="30"/>
      <c r="S6" s="30"/>
      <c r="T6" s="30"/>
      <c r="U6" s="30"/>
      <c r="V6" s="30"/>
      <c r="W6" s="30"/>
    </row>
    <row r="7" spans="1:23" ht="45" x14ac:dyDescent="0.25">
      <c r="A7" s="23" t="s">
        <v>13</v>
      </c>
      <c r="B7" s="8" t="s">
        <v>32</v>
      </c>
      <c r="C7" s="34">
        <v>5</v>
      </c>
      <c r="D7" s="30"/>
      <c r="E7" s="30"/>
      <c r="F7" s="30"/>
      <c r="G7" s="30"/>
      <c r="H7" s="30"/>
      <c r="I7" s="30"/>
      <c r="J7" s="30"/>
      <c r="K7" s="30"/>
      <c r="L7" s="30"/>
      <c r="M7" s="30"/>
      <c r="N7" s="30"/>
      <c r="O7" s="30"/>
      <c r="P7" s="30"/>
      <c r="Q7" s="30"/>
      <c r="R7" s="30"/>
      <c r="S7" s="30"/>
      <c r="T7" s="30"/>
      <c r="U7" s="30"/>
      <c r="V7" s="30"/>
      <c r="W7" s="30"/>
    </row>
    <row r="8" spans="1:23" ht="45" x14ac:dyDescent="0.25">
      <c r="A8" s="23" t="s">
        <v>13</v>
      </c>
      <c r="B8" s="8" t="s">
        <v>33</v>
      </c>
      <c r="C8" s="34">
        <v>10</v>
      </c>
      <c r="D8" s="30"/>
      <c r="E8" s="30"/>
      <c r="F8" s="30"/>
      <c r="G8" s="30"/>
      <c r="H8" s="30"/>
      <c r="I8" s="30"/>
      <c r="J8" s="30"/>
      <c r="K8" s="30"/>
      <c r="L8" s="30"/>
      <c r="M8" s="30"/>
      <c r="N8" s="30"/>
      <c r="O8" s="30"/>
      <c r="P8" s="30"/>
      <c r="Q8" s="30"/>
      <c r="R8" s="30"/>
      <c r="S8" s="30"/>
      <c r="T8" s="30"/>
      <c r="U8" s="30"/>
      <c r="V8" s="30"/>
      <c r="W8" s="30"/>
    </row>
    <row r="9" spans="1:23" ht="30" x14ac:dyDescent="0.25">
      <c r="A9" s="23" t="s">
        <v>13</v>
      </c>
      <c r="B9" s="45" t="s">
        <v>34</v>
      </c>
      <c r="C9" s="34">
        <v>5</v>
      </c>
      <c r="D9" s="30"/>
      <c r="E9" s="30"/>
      <c r="F9" s="30"/>
      <c r="G9" s="30"/>
      <c r="H9" s="30"/>
      <c r="I9" s="30"/>
      <c r="J9" s="30"/>
      <c r="K9" s="30"/>
      <c r="L9" s="30"/>
      <c r="M9" s="30"/>
      <c r="N9" s="30"/>
      <c r="O9" s="30"/>
      <c r="P9" s="30"/>
      <c r="Q9" s="30"/>
      <c r="R9" s="30"/>
      <c r="S9" s="30"/>
      <c r="T9" s="30"/>
      <c r="U9" s="30"/>
      <c r="V9" s="30"/>
      <c r="W9" s="30"/>
    </row>
    <row r="10" spans="1:23" x14ac:dyDescent="0.25">
      <c r="A10" s="9" t="s">
        <v>14</v>
      </c>
      <c r="B10" s="9"/>
      <c r="C10" s="35">
        <f t="shared" ref="C10:W10" si="0">SUM(C6:C9)</f>
        <v>30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8AW24ZfaehhvRVr+rqCI+U1UJYmzDxlWe6LAC7UNaPCa7w4vlVlM3jZwCpMEOMPSDsbbsv/L5J39L3415bu2LA==" saltValue="WblINAhO8mYOtWPDL7rVww==" spinCount="100000" sheet="1" objects="1" scenario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73" priority="221">
      <formula>D6&gt;$C6</formula>
    </cfRule>
  </conditionalFormatting>
  <conditionalFormatting sqref="E6">
    <cfRule type="expression" dxfId="72" priority="220">
      <formula>E6&gt;$C6</formula>
    </cfRule>
  </conditionalFormatting>
  <conditionalFormatting sqref="F6">
    <cfRule type="expression" dxfId="71" priority="219">
      <formula>F6&gt;$C6</formula>
    </cfRule>
  </conditionalFormatting>
  <conditionalFormatting sqref="G6">
    <cfRule type="expression" dxfId="70" priority="218">
      <formula>G6&gt;$C6</formula>
    </cfRule>
  </conditionalFormatting>
  <conditionalFormatting sqref="D7:W9">
    <cfRule type="expression" dxfId="69" priority="161">
      <formula>D7&gt;$C7</formula>
    </cfRule>
  </conditionalFormatting>
  <conditionalFormatting sqref="W7">
    <cfRule type="expression" dxfId="68" priority="142">
      <formula>W7&gt;$C7</formula>
    </cfRule>
  </conditionalFormatting>
  <conditionalFormatting sqref="E7">
    <cfRule type="expression" dxfId="67" priority="160">
      <formula>E7&gt;$C7</formula>
    </cfRule>
  </conditionalFormatting>
  <conditionalFormatting sqref="F7">
    <cfRule type="expression" dxfId="66" priority="159">
      <formula>F7&gt;$C7</formula>
    </cfRule>
  </conditionalFormatting>
  <conditionalFormatting sqref="G7">
    <cfRule type="expression" dxfId="65" priority="158">
      <formula>G7&gt;$C7</formula>
    </cfRule>
  </conditionalFormatting>
  <conditionalFormatting sqref="H7">
    <cfRule type="expression" dxfId="64" priority="157">
      <formula>H7&gt;$C7</formula>
    </cfRule>
  </conditionalFormatting>
  <conditionalFormatting sqref="I7">
    <cfRule type="expression" dxfId="63" priority="156">
      <formula>I7&gt;$C7</formula>
    </cfRule>
  </conditionalFormatting>
  <conditionalFormatting sqref="J7">
    <cfRule type="expression" dxfId="62" priority="155">
      <formula>J7&gt;$C7</formula>
    </cfRule>
  </conditionalFormatting>
  <conditionalFormatting sqref="K7">
    <cfRule type="expression" dxfId="61" priority="154">
      <formula>K7&gt;$C7</formula>
    </cfRule>
  </conditionalFormatting>
  <conditionalFormatting sqref="L7">
    <cfRule type="expression" dxfId="60" priority="153">
      <formula>L7&gt;$C7</formula>
    </cfRule>
  </conditionalFormatting>
  <conditionalFormatting sqref="M7">
    <cfRule type="expression" dxfId="59" priority="152">
      <formula>M7&gt;$C7</formula>
    </cfRule>
  </conditionalFormatting>
  <conditionalFormatting sqref="N7">
    <cfRule type="expression" dxfId="58" priority="151">
      <formula>N7&gt;$C7</formula>
    </cfRule>
  </conditionalFormatting>
  <conditionalFormatting sqref="O7">
    <cfRule type="expression" dxfId="57" priority="150">
      <formula>O7&gt;$C7</formula>
    </cfRule>
  </conditionalFormatting>
  <conditionalFormatting sqref="P7">
    <cfRule type="expression" dxfId="56" priority="149">
      <formula>P7&gt;$C7</formula>
    </cfRule>
  </conditionalFormatting>
  <conditionalFormatting sqref="Q7">
    <cfRule type="expression" dxfId="55" priority="148">
      <formula>Q7&gt;$C7</formula>
    </cfRule>
  </conditionalFormatting>
  <conditionalFormatting sqref="R7">
    <cfRule type="expression" dxfId="54" priority="147">
      <formula>R7&gt;$C7</formula>
    </cfRule>
  </conditionalFormatting>
  <conditionalFormatting sqref="S7">
    <cfRule type="expression" dxfId="53" priority="146">
      <formula>S7&gt;$C7</formula>
    </cfRule>
  </conditionalFormatting>
  <conditionalFormatting sqref="T7">
    <cfRule type="expression" dxfId="52" priority="145">
      <formula>T7&gt;$C7</formula>
    </cfRule>
  </conditionalFormatting>
  <conditionalFormatting sqref="U7">
    <cfRule type="expression" dxfId="51" priority="144">
      <formula>U7&gt;$C7</formula>
    </cfRule>
  </conditionalFormatting>
  <conditionalFormatting sqref="V7">
    <cfRule type="expression" dxfId="50" priority="143">
      <formula>V7&gt;$C7</formula>
    </cfRule>
  </conditionalFormatting>
  <conditionalFormatting sqref="D8">
    <cfRule type="expression" dxfId="49" priority="141">
      <formula>D8&gt;$C8</formula>
    </cfRule>
  </conditionalFormatting>
  <conditionalFormatting sqref="W8">
    <cfRule type="expression" dxfId="48" priority="122">
      <formula>W8&gt;$C8</formula>
    </cfRule>
  </conditionalFormatting>
  <conditionalFormatting sqref="E8">
    <cfRule type="expression" dxfId="47" priority="140">
      <formula>E8&gt;$C8</formula>
    </cfRule>
  </conditionalFormatting>
  <conditionalFormatting sqref="F8">
    <cfRule type="expression" dxfId="46" priority="139">
      <formula>F8&gt;$C8</formula>
    </cfRule>
  </conditionalFormatting>
  <conditionalFormatting sqref="G8">
    <cfRule type="expression" dxfId="45" priority="138">
      <formula>G8&gt;$C8</formula>
    </cfRule>
  </conditionalFormatting>
  <conditionalFormatting sqref="H8">
    <cfRule type="expression" dxfId="44" priority="137">
      <formula>H8&gt;$C8</formula>
    </cfRule>
  </conditionalFormatting>
  <conditionalFormatting sqref="I8">
    <cfRule type="expression" dxfId="43" priority="136">
      <formula>I8&gt;$C8</formula>
    </cfRule>
  </conditionalFormatting>
  <conditionalFormatting sqref="J8">
    <cfRule type="expression" dxfId="42" priority="135">
      <formula>J8&gt;$C8</formula>
    </cfRule>
  </conditionalFormatting>
  <conditionalFormatting sqref="K8">
    <cfRule type="expression" dxfId="41" priority="134">
      <formula>K8&gt;$C8</formula>
    </cfRule>
  </conditionalFormatting>
  <conditionalFormatting sqref="L8">
    <cfRule type="expression" dxfId="40" priority="133">
      <formula>L8&gt;$C8</formula>
    </cfRule>
  </conditionalFormatting>
  <conditionalFormatting sqref="M8">
    <cfRule type="expression" dxfId="39" priority="132">
      <formula>M8&gt;$C8</formula>
    </cfRule>
  </conditionalFormatting>
  <conditionalFormatting sqref="N8">
    <cfRule type="expression" dxfId="38" priority="131">
      <formula>N8&gt;$C8</formula>
    </cfRule>
  </conditionalFormatting>
  <conditionalFormatting sqref="O8">
    <cfRule type="expression" dxfId="37" priority="130">
      <formula>O8&gt;$C8</formula>
    </cfRule>
  </conditionalFormatting>
  <conditionalFormatting sqref="P8">
    <cfRule type="expression" dxfId="36" priority="129">
      <formula>P8&gt;$C8</formula>
    </cfRule>
  </conditionalFormatting>
  <conditionalFormatting sqref="Q8">
    <cfRule type="expression" dxfId="35" priority="128">
      <formula>Q8&gt;$C8</formula>
    </cfRule>
  </conditionalFormatting>
  <conditionalFormatting sqref="R8">
    <cfRule type="expression" dxfId="34" priority="127">
      <formula>R8&gt;$C8</formula>
    </cfRule>
  </conditionalFormatting>
  <conditionalFormatting sqref="S8">
    <cfRule type="expression" dxfId="33" priority="126">
      <formula>S8&gt;$C8</formula>
    </cfRule>
  </conditionalFormatting>
  <conditionalFormatting sqref="T8">
    <cfRule type="expression" dxfId="32" priority="125">
      <formula>T8&gt;$C8</formula>
    </cfRule>
  </conditionalFormatting>
  <conditionalFormatting sqref="U8">
    <cfRule type="expression" dxfId="31" priority="124">
      <formula>U8&gt;$C8</formula>
    </cfRule>
  </conditionalFormatting>
  <conditionalFormatting sqref="V8">
    <cfRule type="expression" dxfId="30" priority="123">
      <formula>V8&gt;$C8</formula>
    </cfRule>
  </conditionalFormatting>
  <conditionalFormatting sqref="D9">
    <cfRule type="expression" dxfId="29" priority="121">
      <formula>D9&gt;$C9</formula>
    </cfRule>
  </conditionalFormatting>
  <conditionalFormatting sqref="W9">
    <cfRule type="expression" dxfId="28" priority="102">
      <formula>W9&gt;$C9</formula>
    </cfRule>
  </conditionalFormatting>
  <conditionalFormatting sqref="E9">
    <cfRule type="expression" dxfId="27" priority="120">
      <formula>E9&gt;$C9</formula>
    </cfRule>
  </conditionalFormatting>
  <conditionalFormatting sqref="F9">
    <cfRule type="expression" dxfId="26" priority="119">
      <formula>F9&gt;$C9</formula>
    </cfRule>
  </conditionalFormatting>
  <conditionalFormatting sqref="G9">
    <cfRule type="expression" dxfId="25" priority="118">
      <formula>G9&gt;$C9</formula>
    </cfRule>
  </conditionalFormatting>
  <conditionalFormatting sqref="H9">
    <cfRule type="expression" dxfId="24" priority="117">
      <formula>H9&gt;$C9</formula>
    </cfRule>
  </conditionalFormatting>
  <conditionalFormatting sqref="I9">
    <cfRule type="expression" dxfId="23" priority="116">
      <formula>I9&gt;$C9</formula>
    </cfRule>
  </conditionalFormatting>
  <conditionalFormatting sqref="J9">
    <cfRule type="expression" dxfId="22" priority="115">
      <formula>J9&gt;$C9</formula>
    </cfRule>
  </conditionalFormatting>
  <conditionalFormatting sqref="K9">
    <cfRule type="expression" dxfId="21" priority="114">
      <formula>K9&gt;$C9</formula>
    </cfRule>
  </conditionalFormatting>
  <conditionalFormatting sqref="L9">
    <cfRule type="expression" dxfId="20" priority="113">
      <formula>L9&gt;$C9</formula>
    </cfRule>
  </conditionalFormatting>
  <conditionalFormatting sqref="M9">
    <cfRule type="expression" dxfId="19" priority="112">
      <formula>M9&gt;$C9</formula>
    </cfRule>
  </conditionalFormatting>
  <conditionalFormatting sqref="N9">
    <cfRule type="expression" dxfId="18" priority="111">
      <formula>N9&gt;$C9</formula>
    </cfRule>
  </conditionalFormatting>
  <conditionalFormatting sqref="O9">
    <cfRule type="expression" dxfId="17" priority="110">
      <formula>O9&gt;$C9</formula>
    </cfRule>
  </conditionalFormatting>
  <conditionalFormatting sqref="P9">
    <cfRule type="expression" dxfId="16" priority="109">
      <formula>P9&gt;$C9</formula>
    </cfRule>
  </conditionalFormatting>
  <conditionalFormatting sqref="Q9">
    <cfRule type="expression" dxfId="15" priority="108">
      <formula>Q9&gt;$C9</formula>
    </cfRule>
  </conditionalFormatting>
  <conditionalFormatting sqref="R9">
    <cfRule type="expression" dxfId="14" priority="107">
      <formula>R9&gt;$C9</formula>
    </cfRule>
  </conditionalFormatting>
  <conditionalFormatting sqref="S9">
    <cfRule type="expression" dxfId="13" priority="106">
      <formula>S9&gt;$C9</formula>
    </cfRule>
  </conditionalFormatting>
  <conditionalFormatting sqref="T9">
    <cfRule type="expression" dxfId="12" priority="105">
      <formula>T9&gt;$C9</formula>
    </cfRule>
  </conditionalFormatting>
  <conditionalFormatting sqref="U9">
    <cfRule type="expression" dxfId="11" priority="104">
      <formula>U9&gt;$C9</formula>
    </cfRule>
  </conditionalFormatting>
  <conditionalFormatting sqref="V9">
    <cfRule type="expression" dxfId="10" priority="103">
      <formula>V9&gt;$C9</formula>
    </cfRule>
  </conditionalFormatting>
  <conditionalFormatting sqref="H6:W6">
    <cfRule type="expression" dxfId="9" priority="1">
      <formula>H6&gt;$C6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2"/>
  <sheetViews>
    <sheetView workbookViewId="0">
      <pane xSplit="2" ySplit="5" topLeftCell="C6" activePane="bottomRight" state="frozen"/>
      <selection pane="topRight" activeCell="C1" sqref="C1"/>
      <selection pane="bottomLeft" activeCell="A6" sqref="A6"/>
      <selection pane="bottomRight" activeCell="F15" sqref="F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5N1460 Physics V2
</v>
      </c>
    </row>
    <row r="2" spans="1:23" x14ac:dyDescent="0.25">
      <c r="D2" s="49" t="str">
        <f>Learners!$C11&amp;", "&amp;Learners!$B11</f>
        <v xml:space="preserve">, </v>
      </c>
      <c r="E2" s="49" t="str">
        <f>Learners!$C12&amp;", "&amp;Learners!$B12</f>
        <v xml:space="preserve">, </v>
      </c>
      <c r="F2" s="49" t="str">
        <f>Learners!$C13&amp;", "&amp;Learners!$B13</f>
        <v xml:space="preserve">, </v>
      </c>
      <c r="G2" s="49" t="str">
        <f>Learners!$C14&amp;", "&amp;Learners!$B14</f>
        <v xml:space="preserve">, </v>
      </c>
      <c r="H2" s="49" t="str">
        <f>Learners!$C15&amp;", "&amp;Learners!$B15</f>
        <v xml:space="preserve">, </v>
      </c>
      <c r="I2" s="49" t="str">
        <f>Learners!$C16&amp;", "&amp;Learners!$B16</f>
        <v xml:space="preserve">, </v>
      </c>
      <c r="J2" s="49" t="str">
        <f>Learners!$C17&amp;", "&amp;Learners!$B17</f>
        <v xml:space="preserve">, </v>
      </c>
      <c r="K2" s="49" t="str">
        <f>Learners!$C18&amp;", "&amp;Learners!$B18</f>
        <v xml:space="preserve">, </v>
      </c>
      <c r="L2" s="49" t="str">
        <f>Learners!$C19&amp;", "&amp;Learners!$B19</f>
        <v xml:space="preserve">, </v>
      </c>
      <c r="M2" s="49" t="str">
        <f>Learners!$C20&amp;", "&amp;Learners!$B20</f>
        <v xml:space="preserve">, </v>
      </c>
      <c r="N2" s="49" t="str">
        <f>Learners!$C21&amp;", "&amp;Learners!$B21</f>
        <v xml:space="preserve">, </v>
      </c>
      <c r="O2" s="49" t="str">
        <f>Learners!$C22&amp;", "&amp;Learners!$B22</f>
        <v xml:space="preserve">, </v>
      </c>
      <c r="P2" s="49" t="str">
        <f>Learners!$C23&amp;", "&amp;Learners!$B23</f>
        <v xml:space="preserve">, </v>
      </c>
      <c r="Q2" s="49" t="str">
        <f>Learners!$C24&amp;", "&amp;Learners!$B24</f>
        <v xml:space="preserve">, </v>
      </c>
      <c r="R2" s="49" t="str">
        <f>Learners!$C25&amp;", "&amp;Learners!$B25</f>
        <v xml:space="preserve">, </v>
      </c>
      <c r="S2" s="49" t="str">
        <f>Learners!$C26&amp;", "&amp;Learners!$B26</f>
        <v xml:space="preserve">, </v>
      </c>
      <c r="T2" s="49" t="str">
        <f>Learners!$C27&amp;", "&amp;Learners!$B27</f>
        <v xml:space="preserve">, </v>
      </c>
      <c r="U2" s="49" t="str">
        <f>Learners!$C28&amp;", "&amp;Learners!$B28</f>
        <v xml:space="preserve">, </v>
      </c>
      <c r="V2" s="49" t="str">
        <f>Learners!$C29&amp;", "&amp;Learners!$B29</f>
        <v xml:space="preserve">, </v>
      </c>
      <c r="W2" s="49" t="str">
        <f>Learners!$C30&amp;", "&amp;Learners!$B30</f>
        <v xml:space="preserve">, </v>
      </c>
    </row>
    <row r="3" spans="1:23" ht="18.75" x14ac:dyDescent="0.3">
      <c r="A3" s="2" t="s">
        <v>35</v>
      </c>
      <c r="D3" s="50"/>
      <c r="E3" s="50"/>
      <c r="F3" s="50"/>
      <c r="G3" s="50"/>
      <c r="H3" s="50"/>
      <c r="I3" s="50"/>
      <c r="J3" s="50"/>
      <c r="K3" s="50"/>
      <c r="L3" s="50"/>
      <c r="M3" s="50"/>
      <c r="N3" s="50"/>
      <c r="O3" s="50"/>
      <c r="P3" s="50"/>
      <c r="Q3" s="50"/>
      <c r="R3" s="50"/>
      <c r="S3" s="50"/>
      <c r="T3" s="50"/>
      <c r="U3" s="50"/>
      <c r="V3" s="50"/>
      <c r="W3" s="50"/>
    </row>
    <row r="4" spans="1:23" x14ac:dyDescent="0.25">
      <c r="D4" s="50"/>
      <c r="E4" s="50"/>
      <c r="F4" s="50"/>
      <c r="G4" s="50"/>
      <c r="H4" s="50"/>
      <c r="I4" s="50"/>
      <c r="J4" s="50"/>
      <c r="K4" s="50"/>
      <c r="L4" s="50"/>
      <c r="M4" s="50"/>
      <c r="N4" s="50"/>
      <c r="O4" s="50"/>
      <c r="P4" s="50"/>
      <c r="Q4" s="50"/>
      <c r="R4" s="50"/>
      <c r="S4" s="50"/>
      <c r="T4" s="50"/>
      <c r="U4" s="50"/>
      <c r="V4" s="50"/>
      <c r="W4" s="50"/>
    </row>
    <row r="5" spans="1:23" ht="30" x14ac:dyDescent="0.25">
      <c r="A5" s="11" t="s">
        <v>11</v>
      </c>
      <c r="B5" s="12"/>
      <c r="C5" s="13" t="s">
        <v>12</v>
      </c>
      <c r="D5" s="51"/>
      <c r="E5" s="51"/>
      <c r="F5" s="51"/>
      <c r="G5" s="51"/>
      <c r="H5" s="51"/>
      <c r="I5" s="51"/>
      <c r="J5" s="51"/>
      <c r="K5" s="51"/>
      <c r="L5" s="51"/>
      <c r="M5" s="51"/>
      <c r="N5" s="51"/>
      <c r="O5" s="51"/>
      <c r="P5" s="51"/>
      <c r="Q5" s="51"/>
      <c r="R5" s="51"/>
      <c r="S5" s="51"/>
      <c r="T5" s="51"/>
      <c r="U5" s="51"/>
      <c r="V5" s="51"/>
      <c r="W5" s="51"/>
    </row>
    <row r="6" spans="1:23" ht="30" x14ac:dyDescent="0.25">
      <c r="A6" s="23" t="s">
        <v>13</v>
      </c>
      <c r="B6" s="8" t="s">
        <v>36</v>
      </c>
      <c r="C6" s="31">
        <v>10</v>
      </c>
      <c r="D6" s="30"/>
      <c r="E6" s="30"/>
      <c r="F6" s="30"/>
      <c r="G6" s="30"/>
      <c r="H6" s="30"/>
      <c r="I6" s="30"/>
      <c r="J6" s="30"/>
      <c r="K6" s="30"/>
      <c r="L6" s="30"/>
      <c r="M6" s="30"/>
      <c r="N6" s="30"/>
      <c r="O6" s="30"/>
      <c r="P6" s="30"/>
      <c r="Q6" s="30"/>
      <c r="R6" s="30"/>
      <c r="S6" s="30"/>
      <c r="T6" s="30"/>
      <c r="U6" s="30"/>
      <c r="V6" s="30"/>
      <c r="W6" s="30"/>
    </row>
    <row r="7" spans="1:23" ht="45" x14ac:dyDescent="0.25">
      <c r="A7" s="23" t="s">
        <v>13</v>
      </c>
      <c r="B7" s="8" t="s">
        <v>37</v>
      </c>
      <c r="C7" s="31">
        <v>10</v>
      </c>
      <c r="D7" s="30"/>
      <c r="E7" s="30"/>
      <c r="F7" s="30"/>
      <c r="G7" s="30"/>
      <c r="H7" s="30"/>
      <c r="I7" s="30"/>
      <c r="J7" s="30"/>
      <c r="K7" s="30"/>
      <c r="L7" s="30"/>
      <c r="M7" s="30"/>
      <c r="N7" s="30"/>
      <c r="O7" s="30"/>
      <c r="P7" s="30"/>
      <c r="Q7" s="30"/>
      <c r="R7" s="30"/>
      <c r="S7" s="30"/>
      <c r="T7" s="30"/>
      <c r="U7" s="30"/>
      <c r="V7" s="30"/>
      <c r="W7" s="30"/>
    </row>
    <row r="8" spans="1:23" ht="30" x14ac:dyDescent="0.25">
      <c r="A8" s="23" t="s">
        <v>13</v>
      </c>
      <c r="B8" s="8" t="s">
        <v>38</v>
      </c>
      <c r="C8" s="31">
        <v>10</v>
      </c>
      <c r="D8" s="30"/>
      <c r="E8" s="30"/>
      <c r="F8" s="30"/>
      <c r="G8" s="30"/>
      <c r="H8" s="30"/>
      <c r="I8" s="30"/>
      <c r="J8" s="30"/>
      <c r="K8" s="30"/>
      <c r="L8" s="30"/>
      <c r="M8" s="30"/>
      <c r="N8" s="30"/>
      <c r="O8" s="30"/>
      <c r="P8" s="30"/>
      <c r="Q8" s="30"/>
      <c r="R8" s="30"/>
      <c r="S8" s="30"/>
      <c r="T8" s="30"/>
      <c r="U8" s="30"/>
      <c r="V8" s="30"/>
      <c r="W8" s="30"/>
    </row>
    <row r="9" spans="1:23" x14ac:dyDescent="0.25">
      <c r="A9" s="9" t="s">
        <v>14</v>
      </c>
      <c r="B9" s="9"/>
      <c r="C9" s="10">
        <f t="shared" ref="C9:W9" si="0">SUM(C6:C8)</f>
        <v>30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15</v>
      </c>
      <c r="B11" t="s">
        <v>16</v>
      </c>
    </row>
    <row r="12" spans="1:23" x14ac:dyDescent="0.25">
      <c r="B12" t="s">
        <v>17</v>
      </c>
    </row>
  </sheetData>
  <sheetProtection algorithmName="SHA-512" hashValue="0H2W8uH/oRy5MrgQxly9iVSppIKY05jm4J+dVpu45pDGh4j/ptE8huStzAgZTXe+maKV2y28kWGrT3/AUVTyZQ==" saltValue="IjG7T8OlPFJEKepCRr8DEQ==" spinCount="100000" sheet="1" objects="1" scenario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8" priority="226">
      <formula>D6&gt;$C6</formula>
    </cfRule>
  </conditionalFormatting>
  <conditionalFormatting sqref="D7">
    <cfRule type="expression" dxfId="7" priority="166">
      <formula>D7&gt;$C7</formula>
    </cfRule>
  </conditionalFormatting>
  <conditionalFormatting sqref="D8">
    <cfRule type="expression" dxfId="6" priority="146">
      <formula>D8&gt;$C8</formula>
    </cfRule>
  </conditionalFormatting>
  <conditionalFormatting sqref="E6:W6">
    <cfRule type="expression" dxfId="5" priority="6">
      <formula>E6&gt;$C6</formula>
    </cfRule>
  </conditionalFormatting>
  <conditionalFormatting sqref="E7:J7 L7:W7">
    <cfRule type="expression" dxfId="4" priority="5">
      <formula>E7&gt;$C7</formula>
    </cfRule>
  </conditionalFormatting>
  <conditionalFormatting sqref="E8:J8 L8:W8">
    <cfRule type="expression" dxfId="3" priority="4">
      <formula>E8&gt;$C8</formula>
    </cfRule>
  </conditionalFormatting>
  <conditionalFormatting sqref="K7">
    <cfRule type="expression" dxfId="2" priority="3">
      <formula>K7&gt;$C7</formula>
    </cfRule>
  </conditionalFormatting>
  <conditionalFormatting sqref="K8">
    <cfRule type="expression" dxfId="1" priority="2">
      <formula>K8&gt;$C8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opLeftCell="A5" workbookViewId="0">
      <selection activeCell="J7" sqref="J7:J26"/>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 xml:space="preserve">5N1460 Physics V2
</v>
      </c>
    </row>
    <row r="6" spans="1:10" x14ac:dyDescent="0.25">
      <c r="A6" s="17" t="s">
        <v>7</v>
      </c>
      <c r="B6" s="17" t="s">
        <v>9</v>
      </c>
      <c r="C6" s="17" t="s">
        <v>8</v>
      </c>
      <c r="D6" s="18" t="s">
        <v>20</v>
      </c>
      <c r="E6" s="18" t="s">
        <v>21</v>
      </c>
      <c r="F6" s="18" t="s">
        <v>22</v>
      </c>
      <c r="G6" s="18" t="s">
        <v>23</v>
      </c>
      <c r="H6" s="18" t="s">
        <v>24</v>
      </c>
      <c r="I6" s="18" t="s">
        <v>25</v>
      </c>
      <c r="J6" s="18" t="s">
        <v>26</v>
      </c>
    </row>
    <row r="7" spans="1:10" ht="23.25" customHeight="1" x14ac:dyDescent="0.25">
      <c r="A7" s="21">
        <v>1</v>
      </c>
      <c r="B7" s="24" t="str">
        <f>IF(Learners!C11="","",Learners!C11)</f>
        <v/>
      </c>
      <c r="C7" s="24" t="str">
        <f>IF(Learners!B11="","",Learners!B11)</f>
        <v/>
      </c>
      <c r="D7" s="21" t="str">
        <f>IF(Learners!D$11="","",Learners!D$11)</f>
        <v/>
      </c>
      <c r="E7" s="21">
        <f>Exam!$D$21</f>
        <v>0</v>
      </c>
      <c r="F7" s="21">
        <f>'Learner Record'!$D$10</f>
        <v>0</v>
      </c>
      <c r="G7" s="21">
        <f>'Skills Demo'!$D$9</f>
        <v>0</v>
      </c>
      <c r="H7" s="21" t="str">
        <f t="shared" ref="H7:H26" si="0">IF(B7="","",SUM(E7:G7))</f>
        <v/>
      </c>
      <c r="I7" s="21" t="str">
        <f>IF(H7="","",IF(H7&gt;79,"D",IF(H7&gt;64,"M", IF(H7&gt;49,"P",IF(H7&lt;50,"U")))))</f>
        <v/>
      </c>
      <c r="J7" s="25"/>
    </row>
    <row r="8" spans="1:10" ht="23.25" customHeight="1" x14ac:dyDescent="0.25">
      <c r="A8" s="26">
        <v>2</v>
      </c>
      <c r="B8" s="27" t="str">
        <f>IF(Learners!C12="","",Learners!C12)</f>
        <v/>
      </c>
      <c r="C8" s="27" t="str">
        <f>IF(Learners!B12="","",Learners!B12)</f>
        <v/>
      </c>
      <c r="D8" s="26" t="str">
        <f>IF(Learners!D12="","",Learners!D12)</f>
        <v/>
      </c>
      <c r="E8" s="26">
        <f>Exam!$E$21</f>
        <v>0</v>
      </c>
      <c r="F8" s="26">
        <f>'Learner Record'!$E$10</f>
        <v>0</v>
      </c>
      <c r="G8" s="26">
        <f>'Skills Demo'!$E$9</f>
        <v>0</v>
      </c>
      <c r="H8" s="26" t="str">
        <f t="shared" si="0"/>
        <v/>
      </c>
      <c r="I8" s="20" t="str">
        <f t="shared" ref="I8:I26" si="1">IF(H8="","",IF(H8&gt;79,"D",IF(H8&gt;64,"M", IF(H8&gt;49,"P",IF(H8&lt;50,"U")))))</f>
        <v/>
      </c>
      <c r="J8" s="28"/>
    </row>
    <row r="9" spans="1:10" ht="23.25" customHeight="1" x14ac:dyDescent="0.25">
      <c r="A9" s="21">
        <v>3</v>
      </c>
      <c r="B9" s="24" t="str">
        <f>IF(Learners!C13="","",Learners!C13)</f>
        <v/>
      </c>
      <c r="C9" s="24" t="str">
        <f>IF(Learners!B13="","",Learners!B13)</f>
        <v/>
      </c>
      <c r="D9" s="21" t="str">
        <f>IF(Learners!D13="","",Learners!D13)</f>
        <v/>
      </c>
      <c r="E9" s="21">
        <f>Exam!$F$21</f>
        <v>0</v>
      </c>
      <c r="F9" s="21">
        <f>'Learner Record'!$F$10</f>
        <v>0</v>
      </c>
      <c r="G9" s="21">
        <f>'Skills Demo'!$F$9</f>
        <v>0</v>
      </c>
      <c r="H9" s="21" t="str">
        <f t="shared" si="0"/>
        <v/>
      </c>
      <c r="I9" s="21" t="str">
        <f t="shared" si="1"/>
        <v/>
      </c>
      <c r="J9" s="25"/>
    </row>
    <row r="10" spans="1:10" ht="23.25" customHeight="1" x14ac:dyDescent="0.25">
      <c r="A10" s="26">
        <v>4</v>
      </c>
      <c r="B10" s="27" t="str">
        <f>IF(Learners!C14="","",Learners!C14)</f>
        <v/>
      </c>
      <c r="C10" s="27" t="str">
        <f>IF(Learners!B14="","",Learners!B14)</f>
        <v/>
      </c>
      <c r="D10" s="26" t="str">
        <f>IF(Learners!D14="","",Learners!D14)</f>
        <v/>
      </c>
      <c r="E10" s="26">
        <f>Exam!$G$21</f>
        <v>0</v>
      </c>
      <c r="F10" s="26">
        <f>'Learner Record'!$G$10</f>
        <v>0</v>
      </c>
      <c r="G10" s="26">
        <f>'Skills Demo'!$G$9</f>
        <v>0</v>
      </c>
      <c r="H10" s="26" t="str">
        <f t="shared" si="0"/>
        <v/>
      </c>
      <c r="I10" s="20" t="str">
        <f t="shared" si="1"/>
        <v/>
      </c>
      <c r="J10" s="28"/>
    </row>
    <row r="11" spans="1:10" ht="23.25" customHeight="1" x14ac:dyDescent="0.25">
      <c r="A11" s="21">
        <v>5</v>
      </c>
      <c r="B11" s="24" t="str">
        <f>IF(Learners!C15="","",Learners!C15)</f>
        <v/>
      </c>
      <c r="C11" s="24" t="str">
        <f>IF(Learners!B15="","",Learners!B15)</f>
        <v/>
      </c>
      <c r="D11" s="21" t="str">
        <f>IF(Learners!D15="","",Learners!D15)</f>
        <v/>
      </c>
      <c r="E11" s="21">
        <f>Exam!$H$21</f>
        <v>0</v>
      </c>
      <c r="F11" s="21">
        <f>'Learner Record'!$H$10</f>
        <v>0</v>
      </c>
      <c r="G11" s="21">
        <f>'Skills Demo'!$H$9</f>
        <v>0</v>
      </c>
      <c r="H11" s="21" t="str">
        <f t="shared" si="0"/>
        <v/>
      </c>
      <c r="I11" s="21" t="str">
        <f t="shared" si="1"/>
        <v/>
      </c>
      <c r="J11" s="25"/>
    </row>
    <row r="12" spans="1:10" ht="23.25" customHeight="1" x14ac:dyDescent="0.25">
      <c r="A12" s="26">
        <v>6</v>
      </c>
      <c r="B12" s="27" t="str">
        <f>IF(Learners!C16="","",Learners!C16)</f>
        <v/>
      </c>
      <c r="C12" s="27" t="str">
        <f>IF(Learners!B16="","",Learners!B16)</f>
        <v/>
      </c>
      <c r="D12" s="26" t="str">
        <f>IF(Learners!D16="","",Learners!D16)</f>
        <v/>
      </c>
      <c r="E12" s="26">
        <f>Exam!$I$21</f>
        <v>0</v>
      </c>
      <c r="F12" s="26">
        <f>'Learner Record'!$I$10</f>
        <v>0</v>
      </c>
      <c r="G12" s="26">
        <f>'Skills Demo'!$I$9</f>
        <v>0</v>
      </c>
      <c r="H12" s="26" t="str">
        <f t="shared" si="0"/>
        <v/>
      </c>
      <c r="I12" s="20" t="str">
        <f t="shared" si="1"/>
        <v/>
      </c>
      <c r="J12" s="28"/>
    </row>
    <row r="13" spans="1:10" ht="23.25" customHeight="1" x14ac:dyDescent="0.25">
      <c r="A13" s="21">
        <v>7</v>
      </c>
      <c r="B13" s="24" t="str">
        <f>IF(Learners!C17="","",Learners!C17)</f>
        <v/>
      </c>
      <c r="C13" s="24" t="str">
        <f>IF(Learners!B17="","",Learners!B17)</f>
        <v/>
      </c>
      <c r="D13" s="21" t="str">
        <f>IF(Learners!D17="","",Learners!D17)</f>
        <v/>
      </c>
      <c r="E13" s="21">
        <f>Exam!$J$21</f>
        <v>0</v>
      </c>
      <c r="F13" s="21">
        <f>'Learner Record'!$J$10</f>
        <v>0</v>
      </c>
      <c r="G13" s="21">
        <f>'Skills Demo'!$J$9</f>
        <v>0</v>
      </c>
      <c r="H13" s="21" t="str">
        <f t="shared" si="0"/>
        <v/>
      </c>
      <c r="I13" s="21" t="str">
        <f t="shared" si="1"/>
        <v/>
      </c>
      <c r="J13" s="25"/>
    </row>
    <row r="14" spans="1:10" ht="23.25" customHeight="1" x14ac:dyDescent="0.25">
      <c r="A14" s="26">
        <v>8</v>
      </c>
      <c r="B14" s="27" t="str">
        <f>IF(Learners!C18="","",Learners!C18)</f>
        <v/>
      </c>
      <c r="C14" s="27" t="str">
        <f>IF(Learners!B18="","",Learners!B18)</f>
        <v/>
      </c>
      <c r="D14" s="26" t="str">
        <f>IF(Learners!D18="","",Learners!D18)</f>
        <v/>
      </c>
      <c r="E14" s="26">
        <f>Exam!$K$21</f>
        <v>0</v>
      </c>
      <c r="F14" s="26">
        <f>'Learner Record'!$K$10</f>
        <v>0</v>
      </c>
      <c r="G14" s="26">
        <f>'Skills Demo'!$K$9</f>
        <v>0</v>
      </c>
      <c r="H14" s="26" t="str">
        <f t="shared" si="0"/>
        <v/>
      </c>
      <c r="I14" s="20" t="str">
        <f t="shared" si="1"/>
        <v/>
      </c>
      <c r="J14" s="28"/>
    </row>
    <row r="15" spans="1:10" ht="23.25" customHeight="1" x14ac:dyDescent="0.25">
      <c r="A15" s="21">
        <v>9</v>
      </c>
      <c r="B15" s="24" t="str">
        <f>IF(Learners!C19="","",Learners!C19)</f>
        <v/>
      </c>
      <c r="C15" s="24" t="str">
        <f>IF(Learners!B19="","",Learners!B19)</f>
        <v/>
      </c>
      <c r="D15" s="21" t="str">
        <f>IF(Learners!D19="","",Learners!D19)</f>
        <v/>
      </c>
      <c r="E15" s="21">
        <f>Exam!$L$21</f>
        <v>0</v>
      </c>
      <c r="F15" s="21">
        <f>'Learner Record'!$L$10</f>
        <v>0</v>
      </c>
      <c r="G15" s="21">
        <f>'Skills Demo'!$L$9</f>
        <v>0</v>
      </c>
      <c r="H15" s="21" t="str">
        <f t="shared" si="0"/>
        <v/>
      </c>
      <c r="I15" s="21" t="str">
        <f t="shared" si="1"/>
        <v/>
      </c>
      <c r="J15" s="25"/>
    </row>
    <row r="16" spans="1:10" ht="23.25" customHeight="1" x14ac:dyDescent="0.25">
      <c r="A16" s="26">
        <v>10</v>
      </c>
      <c r="B16" s="27" t="str">
        <f>IF(Learners!C20="","",Learners!C20)</f>
        <v/>
      </c>
      <c r="C16" s="27" t="str">
        <f>IF(Learners!B20="","",Learners!B20)</f>
        <v/>
      </c>
      <c r="D16" s="26" t="str">
        <f>IF(Learners!D20="","",Learners!D20)</f>
        <v/>
      </c>
      <c r="E16" s="26">
        <f>Exam!$M$21</f>
        <v>0</v>
      </c>
      <c r="F16" s="26">
        <f>'Learner Record'!$M$10</f>
        <v>0</v>
      </c>
      <c r="G16" s="26">
        <f>'Skills Demo'!$M$9</f>
        <v>0</v>
      </c>
      <c r="H16" s="26" t="str">
        <f t="shared" si="0"/>
        <v/>
      </c>
      <c r="I16" s="20" t="str">
        <f t="shared" si="1"/>
        <v/>
      </c>
      <c r="J16" s="28"/>
    </row>
    <row r="17" spans="1:10" ht="23.25" customHeight="1" x14ac:dyDescent="0.25">
      <c r="A17" s="21">
        <v>11</v>
      </c>
      <c r="B17" s="24" t="str">
        <f>IF(Learners!C21="","",Learners!C21)</f>
        <v/>
      </c>
      <c r="C17" s="24" t="str">
        <f>IF(Learners!B21="","",Learners!B21)</f>
        <v/>
      </c>
      <c r="D17" s="21" t="str">
        <f>IF(Learners!D21="","",Learners!D21)</f>
        <v/>
      </c>
      <c r="E17" s="21">
        <f>Exam!$N$21</f>
        <v>0</v>
      </c>
      <c r="F17" s="21">
        <f>'Learner Record'!$N$10</f>
        <v>0</v>
      </c>
      <c r="G17" s="21">
        <f>'Skills Demo'!$N$9</f>
        <v>0</v>
      </c>
      <c r="H17" s="21" t="str">
        <f t="shared" si="0"/>
        <v/>
      </c>
      <c r="I17" s="21" t="str">
        <f t="shared" si="1"/>
        <v/>
      </c>
      <c r="J17" s="25"/>
    </row>
    <row r="18" spans="1:10" ht="23.25" customHeight="1" x14ac:dyDescent="0.25">
      <c r="A18" s="26">
        <v>12</v>
      </c>
      <c r="B18" s="27" t="str">
        <f>IF(Learners!C22="","",Learners!C22)</f>
        <v/>
      </c>
      <c r="C18" s="27" t="str">
        <f>IF(Learners!B22="","",Learners!B22)</f>
        <v/>
      </c>
      <c r="D18" s="26" t="str">
        <f>IF(Learners!D22="","",Learners!D22)</f>
        <v/>
      </c>
      <c r="E18" s="26">
        <f>Exam!$O$21</f>
        <v>0</v>
      </c>
      <c r="F18" s="26">
        <f>'Learner Record'!$O$10</f>
        <v>0</v>
      </c>
      <c r="G18" s="26">
        <f>'Skills Demo'!$O$9</f>
        <v>0</v>
      </c>
      <c r="H18" s="26" t="str">
        <f t="shared" si="0"/>
        <v/>
      </c>
      <c r="I18" s="20" t="str">
        <f t="shared" si="1"/>
        <v/>
      </c>
      <c r="J18" s="28"/>
    </row>
    <row r="19" spans="1:10" ht="23.25" customHeight="1" x14ac:dyDescent="0.25">
      <c r="A19" s="21">
        <v>13</v>
      </c>
      <c r="B19" s="24" t="str">
        <f>IF(Learners!C23="","",Learners!C23)</f>
        <v/>
      </c>
      <c r="C19" s="24" t="str">
        <f>IF(Learners!B23="","",Learners!B23)</f>
        <v/>
      </c>
      <c r="D19" s="21" t="str">
        <f>IF(Learners!D23="","",Learners!D23)</f>
        <v/>
      </c>
      <c r="E19" s="21">
        <f>Exam!$P$21</f>
        <v>0</v>
      </c>
      <c r="F19" s="21">
        <f>'Learner Record'!$P$10</f>
        <v>0</v>
      </c>
      <c r="G19" s="21">
        <f>'Skills Demo'!$P$9</f>
        <v>0</v>
      </c>
      <c r="H19" s="21" t="str">
        <f t="shared" si="0"/>
        <v/>
      </c>
      <c r="I19" s="21" t="str">
        <f t="shared" si="1"/>
        <v/>
      </c>
      <c r="J19" s="25"/>
    </row>
    <row r="20" spans="1:10" ht="23.25" customHeight="1" x14ac:dyDescent="0.25">
      <c r="A20" s="26">
        <v>14</v>
      </c>
      <c r="B20" s="27" t="str">
        <f>IF(Learners!C24="","",Learners!C24)</f>
        <v/>
      </c>
      <c r="C20" s="27" t="str">
        <f>IF(Learners!B24="","",Learners!B24)</f>
        <v/>
      </c>
      <c r="D20" s="26" t="str">
        <f>IF(Learners!D24="","",Learners!D24)</f>
        <v/>
      </c>
      <c r="E20" s="26">
        <f>Exam!$Q$21</f>
        <v>0</v>
      </c>
      <c r="F20" s="26">
        <f>'Learner Record'!$Q$10</f>
        <v>0</v>
      </c>
      <c r="G20" s="26">
        <f>'Skills Demo'!$Q$9</f>
        <v>0</v>
      </c>
      <c r="H20" s="26" t="str">
        <f t="shared" si="0"/>
        <v/>
      </c>
      <c r="I20" s="20" t="str">
        <f t="shared" si="1"/>
        <v/>
      </c>
      <c r="J20" s="28"/>
    </row>
    <row r="21" spans="1:10" ht="23.25" customHeight="1" x14ac:dyDescent="0.25">
      <c r="A21" s="21">
        <v>15</v>
      </c>
      <c r="B21" s="24" t="str">
        <f>IF(Learners!C25="","",Learners!C25)</f>
        <v/>
      </c>
      <c r="C21" s="24" t="str">
        <f>IF(Learners!B25="","",Learners!B25)</f>
        <v/>
      </c>
      <c r="D21" s="21" t="str">
        <f>IF(Learners!D25="","",Learners!D25)</f>
        <v/>
      </c>
      <c r="E21" s="21">
        <f>Exam!$R$21</f>
        <v>0</v>
      </c>
      <c r="F21" s="21">
        <f>'Learner Record'!$R$10</f>
        <v>0</v>
      </c>
      <c r="G21" s="21">
        <f>'Skills Demo'!$R$9</f>
        <v>0</v>
      </c>
      <c r="H21" s="21" t="str">
        <f t="shared" si="0"/>
        <v/>
      </c>
      <c r="I21" s="21" t="str">
        <f t="shared" si="1"/>
        <v/>
      </c>
      <c r="J21" s="25"/>
    </row>
    <row r="22" spans="1:10" ht="23.25" customHeight="1" x14ac:dyDescent="0.25">
      <c r="A22" s="26">
        <v>16</v>
      </c>
      <c r="B22" s="27" t="str">
        <f>IF(Learners!C26="","",Learners!C26)</f>
        <v/>
      </c>
      <c r="C22" s="27" t="str">
        <f>IF(Learners!B26="","",Learners!B26)</f>
        <v/>
      </c>
      <c r="D22" s="26" t="str">
        <f>IF(Learners!D26="","",Learners!D26)</f>
        <v/>
      </c>
      <c r="E22" s="26">
        <f>Exam!$S$21</f>
        <v>0</v>
      </c>
      <c r="F22" s="26">
        <f>'Learner Record'!$S$10</f>
        <v>0</v>
      </c>
      <c r="G22" s="26">
        <f>'Skills Demo'!$S$9</f>
        <v>0</v>
      </c>
      <c r="H22" s="26" t="str">
        <f t="shared" si="0"/>
        <v/>
      </c>
      <c r="I22" s="20" t="str">
        <f t="shared" si="1"/>
        <v/>
      </c>
      <c r="J22" s="28"/>
    </row>
    <row r="23" spans="1:10" ht="23.25" customHeight="1" x14ac:dyDescent="0.25">
      <c r="A23" s="21">
        <v>17</v>
      </c>
      <c r="B23" s="24" t="str">
        <f>IF(Learners!C27="","",Learners!C27)</f>
        <v/>
      </c>
      <c r="C23" s="24" t="str">
        <f>IF(Learners!B27="","",Learners!B27)</f>
        <v/>
      </c>
      <c r="D23" s="21" t="str">
        <f>IF(Learners!D27="","",Learners!D27)</f>
        <v/>
      </c>
      <c r="E23" s="21">
        <f>Exam!$T$21</f>
        <v>0</v>
      </c>
      <c r="F23" s="21">
        <f>'Learner Record'!$T$10</f>
        <v>0</v>
      </c>
      <c r="G23" s="21">
        <f>'Skills Demo'!$T$9</f>
        <v>0</v>
      </c>
      <c r="H23" s="21" t="str">
        <f t="shared" si="0"/>
        <v/>
      </c>
      <c r="I23" s="21" t="str">
        <f t="shared" si="1"/>
        <v/>
      </c>
      <c r="J23" s="25"/>
    </row>
    <row r="24" spans="1:10" ht="23.25" customHeight="1" x14ac:dyDescent="0.25">
      <c r="A24" s="26">
        <v>18</v>
      </c>
      <c r="B24" s="27" t="str">
        <f>IF(Learners!C28="","",Learners!C28)</f>
        <v/>
      </c>
      <c r="C24" s="27" t="str">
        <f>IF(Learners!B28="","",Learners!B28)</f>
        <v/>
      </c>
      <c r="D24" s="26" t="str">
        <f>IF(Learners!D28="","",Learners!D28)</f>
        <v/>
      </c>
      <c r="E24" s="26">
        <f>Exam!$U$21</f>
        <v>0</v>
      </c>
      <c r="F24" s="26">
        <f>'Learner Record'!$U$10</f>
        <v>0</v>
      </c>
      <c r="G24" s="26">
        <f>'Skills Demo'!$U$9</f>
        <v>0</v>
      </c>
      <c r="H24" s="26" t="str">
        <f t="shared" si="0"/>
        <v/>
      </c>
      <c r="I24" s="20" t="str">
        <f t="shared" si="1"/>
        <v/>
      </c>
      <c r="J24" s="28"/>
    </row>
    <row r="25" spans="1:10" ht="23.25" customHeight="1" x14ac:dyDescent="0.25">
      <c r="A25" s="21">
        <v>19</v>
      </c>
      <c r="B25" s="24" t="str">
        <f>IF(Learners!C29="","",Learners!C29)</f>
        <v/>
      </c>
      <c r="C25" s="24" t="str">
        <f>IF(Learners!B29="","",Learners!B29)</f>
        <v/>
      </c>
      <c r="D25" s="21" t="str">
        <f>IF(Learners!D29="","",Learners!D29)</f>
        <v/>
      </c>
      <c r="E25" s="21">
        <f>Exam!$V$21</f>
        <v>0</v>
      </c>
      <c r="F25" s="21">
        <f>'Learner Record'!$V$10</f>
        <v>0</v>
      </c>
      <c r="G25" s="21">
        <f>'Skills Demo'!$V$9</f>
        <v>0</v>
      </c>
      <c r="H25" s="21" t="str">
        <f t="shared" si="0"/>
        <v/>
      </c>
      <c r="I25" s="21" t="str">
        <f t="shared" si="1"/>
        <v/>
      </c>
      <c r="J25" s="25"/>
    </row>
    <row r="26" spans="1:10" ht="23.25" customHeight="1" x14ac:dyDescent="0.25">
      <c r="A26" s="26">
        <v>20</v>
      </c>
      <c r="B26" s="27" t="str">
        <f>IF(Learners!C30="","",Learners!C30)</f>
        <v/>
      </c>
      <c r="C26" s="27" t="str">
        <f>IF(Learners!B30="","",Learners!B30)</f>
        <v/>
      </c>
      <c r="D26" s="26" t="str">
        <f>IF(Learners!D30="","",Learners!D30)</f>
        <v/>
      </c>
      <c r="E26" s="26">
        <f>Exam!$W$21</f>
        <v>0</v>
      </c>
      <c r="F26" s="26">
        <f>'Learner Record'!$W$10</f>
        <v>0</v>
      </c>
      <c r="G26" s="26">
        <f>'Skills Demo'!$W$9</f>
        <v>0</v>
      </c>
      <c r="H26" s="26" t="str">
        <f t="shared" si="0"/>
        <v/>
      </c>
      <c r="I26" s="20" t="str">
        <f t="shared" si="1"/>
        <v/>
      </c>
      <c r="J26" s="28"/>
    </row>
    <row r="27" spans="1:10" x14ac:dyDescent="0.25">
      <c r="J27" s="19"/>
    </row>
    <row r="28" spans="1:10" ht="29.25" customHeight="1" x14ac:dyDescent="0.25">
      <c r="A28" s="52" t="s">
        <v>27</v>
      </c>
      <c r="B28" s="53"/>
      <c r="C28" s="53"/>
      <c r="D28" s="53"/>
      <c r="E28" s="53"/>
      <c r="F28" s="53"/>
      <c r="G28" s="53"/>
      <c r="H28" s="53"/>
      <c r="I28" s="53"/>
      <c r="J28" s="53"/>
    </row>
    <row r="29" spans="1:10" ht="30" customHeight="1" x14ac:dyDescent="0.25">
      <c r="A29" s="54" t="s">
        <v>28</v>
      </c>
      <c r="B29" s="55"/>
      <c r="C29" s="55"/>
      <c r="D29" s="55"/>
      <c r="E29" s="55"/>
      <c r="F29" s="55"/>
      <c r="G29" s="55"/>
      <c r="H29" s="55"/>
      <c r="I29" s="55"/>
      <c r="J29" s="55"/>
    </row>
    <row r="30" spans="1:10" x14ac:dyDescent="0.25">
      <c r="B30" s="7"/>
    </row>
  </sheetData>
  <sheetProtection algorithmName="SHA-512" hashValue="86b0k2iHrAn/9GPD3hnPwMxhbsPlv0vGq55pDidS6GNH4s1BXNNs6FFsa9nRmlpEH/ZxqMrfwSzmwac5Hbj2Rg==" saltValue="LXZlS+9FiKsP8/Oa2XRQRA=="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2ee7b90cf79d0c51a3e63376b8cb489c">
  <xsd:schema xmlns:xsd="http://www.w3.org/2001/XMLSchema" xmlns:xs="http://www.w3.org/2001/XMLSchema" xmlns:p="http://schemas.microsoft.com/office/2006/metadata/properties" xmlns:ns2="7a59fc8e-9142-4894-a20a-b7ef6a0b834d" xmlns:ns3="80ce844a-3414-47bc-be42-35076de08631" targetNamespace="http://schemas.microsoft.com/office/2006/metadata/properties" ma:root="true" ma:fieldsID="89d57cf3dcd21bad8b9a9caf80314101" ns2:_="" ns3:_="">
    <xsd:import namespace="7a59fc8e-9142-4894-a20a-b7ef6a0b834d"/>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80ce844a-3414-47bc-be42-35076de08631"/>
    <ds:schemaRef ds:uri="7a59fc8e-9142-4894-a20a-b7ef6a0b834d"/>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21658DAA-7FDF-4935-B092-6E7E22A39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9fc8e-9142-4894-a20a-b7ef6a0b834d"/>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Learner Record</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2021-06-17T14:50:10Z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ies>
</file>