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562F9819-EF76-4225-9E0B-9E332B30C17C}" xr6:coauthVersionLast="47" xr6:coauthVersionMax="47" xr10:uidLastSave="{00000000-0000-0000-0000-000000000000}"/>
  <bookViews>
    <workbookView xWindow="-28920" yWindow="-120" windowWidth="29040" windowHeight="15720" activeTab="3" xr2:uid="{00000000-000D-0000-FFFF-FFFF00000000}"/>
  </bookViews>
  <sheets>
    <sheet name="Learners" sheetId="1" r:id="rId1"/>
    <sheet name="Collection of Work" sheetId="2" r:id="rId2"/>
    <sheet name="Skills Demo"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E10" i="2"/>
  <c r="F10" i="2"/>
  <c r="G10" i="2"/>
  <c r="H10" i="2"/>
  <c r="I10" i="2"/>
  <c r="J10" i="2"/>
  <c r="K10" i="2"/>
  <c r="L10" i="2"/>
  <c r="M10" i="2"/>
  <c r="N10" i="2"/>
  <c r="O10" i="2"/>
  <c r="P10" i="2"/>
  <c r="Q10" i="2"/>
  <c r="R10" i="2"/>
  <c r="S10" i="2"/>
  <c r="T10" i="2"/>
  <c r="U10" i="2"/>
  <c r="V10" i="2"/>
  <c r="W10" i="2"/>
  <c r="D11" i="2"/>
  <c r="E11" i="2"/>
  <c r="F11" i="2"/>
  <c r="G11" i="2"/>
  <c r="H11" i="2"/>
  <c r="I11" i="2"/>
  <c r="J11" i="2"/>
  <c r="K11" i="2"/>
  <c r="L11" i="2"/>
  <c r="M11" i="2"/>
  <c r="N11" i="2"/>
  <c r="O11" i="2"/>
  <c r="P11" i="2"/>
  <c r="Q11" i="2"/>
  <c r="R11" i="2"/>
  <c r="S11" i="2"/>
  <c r="T11" i="2"/>
  <c r="U11" i="2"/>
  <c r="V11" i="2"/>
  <c r="W11" i="2"/>
  <c r="C11" i="2"/>
  <c r="C10" i="2"/>
  <c r="W10" i="8"/>
  <c r="D11" i="8"/>
  <c r="E11" i="8"/>
  <c r="F11" i="8"/>
  <c r="G11" i="8"/>
  <c r="F10" i="6" s="1"/>
  <c r="H11" i="8"/>
  <c r="F11" i="6" s="1"/>
  <c r="I11" i="8"/>
  <c r="J11" i="8"/>
  <c r="K11" i="8"/>
  <c r="L11" i="8"/>
  <c r="M11" i="8"/>
  <c r="N11" i="8"/>
  <c r="O11" i="8"/>
  <c r="P11" i="8"/>
  <c r="F19" i="6" s="1"/>
  <c r="Q11" i="8"/>
  <c r="R11" i="8"/>
  <c r="S11" i="8"/>
  <c r="T11" i="8"/>
  <c r="U11" i="8"/>
  <c r="V11" i="8"/>
  <c r="F25" i="6" s="1"/>
  <c r="W11" i="8"/>
  <c r="F26" i="6" s="1"/>
  <c r="D10" i="8"/>
  <c r="E10" i="8"/>
  <c r="F10" i="8"/>
  <c r="G10" i="8"/>
  <c r="H10" i="8"/>
  <c r="I10" i="8"/>
  <c r="J10" i="8"/>
  <c r="K10" i="8"/>
  <c r="L10" i="8"/>
  <c r="M10" i="8"/>
  <c r="N10" i="8"/>
  <c r="O10" i="8"/>
  <c r="P10" i="8"/>
  <c r="Q10" i="8"/>
  <c r="R10" i="8"/>
  <c r="S10" i="8"/>
  <c r="T10" i="8"/>
  <c r="U10" i="8"/>
  <c r="F24" i="6" s="1"/>
  <c r="V10" i="8"/>
  <c r="C11" i="8"/>
  <c r="C10" i="8"/>
  <c r="F23" i="6"/>
  <c r="F18" i="6"/>
  <c r="F17" i="6"/>
  <c r="F16" i="6"/>
  <c r="F15" i="6"/>
  <c r="F9" i="6"/>
  <c r="F8" i="6"/>
  <c r="F7" i="6"/>
  <c r="W2" i="8"/>
  <c r="V2" i="8"/>
  <c r="U2" i="8"/>
  <c r="T2" i="8"/>
  <c r="S2" i="8"/>
  <c r="R2" i="8"/>
  <c r="Q2" i="8"/>
  <c r="P2" i="8"/>
  <c r="O2" i="8"/>
  <c r="N2" i="8"/>
  <c r="M2" i="8"/>
  <c r="L2" i="8"/>
  <c r="K2" i="8"/>
  <c r="J2" i="8"/>
  <c r="I2" i="8"/>
  <c r="H2" i="8"/>
  <c r="G2" i="8"/>
  <c r="F2" i="8"/>
  <c r="E2" i="8"/>
  <c r="D2" i="8"/>
  <c r="A1" i="8"/>
  <c r="F20" i="6" l="1"/>
  <c r="F12" i="6"/>
  <c r="F13" i="6"/>
  <c r="F14" i="6"/>
  <c r="F22" i="6"/>
  <c r="F21" i="6"/>
  <c r="E26" i="6"/>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<sst xmlns="http://schemas.openxmlformats.org/spreadsheetml/2006/main" count="57" uniqueCount="40">
  <si>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Module Code and Title</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</si>
  <si>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</si>
  <si>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</si>
  <si>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</si>
  <si>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</si>
  <si>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</si>
  <si>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</si>
  <si>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</si>
  <si>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</si>
  <si>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</si>
  <si>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</si>
  <si>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</si>
  <si>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</si>
  <si>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</si>
  <si>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</si>
  <si>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</si>
  <si>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</si>
  <si>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</si>
  <si>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</si>
  <si>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</si>
  <si>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</si>
  <si>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</si>
  <si>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</si>
  <si>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</si>
  <si>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</si>
  <si>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</si>
  <si>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</si>
  <si>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</si>
  <si>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</si>
  <si>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20%</t>
  </si>
  <si>
    <t>Skills Demonstration 80%</t>
  </si>
  <si>
    <t>Personal and Environmental Safety</t>
  </si>
  <si>
    <t>Culinary Technologies</t>
  </si>
  <si>
    <t>Cleaning and Pest Control</t>
  </si>
  <si>
    <t>Dishwashing</t>
  </si>
  <si>
    <t>Investigation  of at least 1 named type of catering operation</t>
  </si>
  <si>
    <t>Evidence of ability to multiply standard recipes and meals</t>
  </si>
  <si>
    <t>Investigation of at least 1 named cooking system referred to in the learning outcomes</t>
  </si>
  <si>
    <t>Investigation of one source of cross contamination in the kitchen</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</si>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</sst>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0" borderId="0" xfId="0" applyFont="1"/>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xf>
    <xf numFmtId="164" fontId="0" fillId="0" borderId="1" xfId="0" applyNumberFormat="1" applyBorder="1" applyAlignment="1" applyProtection="1">
      <alignment horizontal="center" vertical="center"/>
      <protection locked="0"/>
    </xf>
    <xf numFmtId="0" fontId="1" fillId="0" borderId="3" xfId="0" applyFont="1" applyBorder="1" applyAlignment="1">
      <alignment horizont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0" fontId="9" fillId="0" borderId="3" xfId="0" applyFont="1" applyBorder="1" applyAlignment="1">
      <alignment horizontal="right" vertical="top"/>
    </xf>
    <xf numFmtId="0" fontId="1" fillId="0" borderId="8" xfId="0" applyFont="1" applyBorder="1" applyAlignment="1">
      <alignment horizontal="right" vertical="top" wrapText="1"/>
    </xf>
    <xf numFmtId="0" fontId="1" fillId="2" borderId="5" xfId="0" applyFont="1" applyFill="1" applyBorder="1" applyAlignment="1">
      <alignment vertical="center"/>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9" xfId="0" applyFont="1" applyFill="1" applyBorder="1" applyAlignment="1">
      <alignment horizontal="right" vertical="center"/>
    </xf>
    <xf numFmtId="0" fontId="1" fillId="0" borderId="1" xfId="0" applyFont="1" applyBorder="1" applyAlignment="1">
      <alignment horizontal="center" vertical="center"/>
    </xf>
    <xf numFmtId="0" fontId="1" fillId="0" borderId="3" xfId="0" applyFont="1" applyBorder="1" applyAlignment="1">
      <alignment horizontal="right" vertical="top" wrapText="1"/>
    </xf>
    <xf numFmtId="0" fontId="1" fillId="0" borderId="3" xfId="0" applyFont="1" applyBorder="1" applyAlignment="1">
      <alignment horizontal="center" vertical="center"/>
    </xf>
    <xf numFmtId="0" fontId="1" fillId="2" borderId="6" xfId="0" applyFont="1" applyFill="1" applyBorder="1" applyAlignment="1">
      <alignment horizontal="right" vertical="center"/>
    </xf>
  </cellXfs>
  <cellStyles count="1">
    <cellStyle name="Normal" xfId="0" builtinId="0"/>
  </cellStyles>
  <dxfs count="16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3" max="3" width="10.5703125" style="25" bestFit="1" customWidth="1"/>
    <col min="4" max="23" width="6" customWidth="1"/>
  </cols>
  <sheetData>
    <row r="1" spans="1:23" ht="18.75" x14ac:dyDescent="0.3">
      <c r="A1" s="2" t="str">
        <f>Learners!A1</f>
        <v>Module Code and Title</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29</v>
      </c>
      <c r="D3" s="38"/>
      <c r="E3" s="38"/>
      <c r="F3" s="38"/>
      <c r="G3" s="38"/>
      <c r="H3" s="38"/>
      <c r="I3" s="38"/>
      <c r="J3" s="38"/>
      <c r="K3" s="38"/>
      <c r="L3" s="38"/>
      <c r="M3" s="38"/>
      <c r="N3" s="38"/>
      <c r="O3" s="38"/>
      <c r="P3" s="38"/>
      <c r="Q3" s="38"/>
      <c r="R3" s="38"/>
      <c r="S3" s="38"/>
      <c r="T3" s="38"/>
      <c r="U3" s="38"/>
      <c r="V3" s="38"/>
      <c r="W3" s="38"/>
    </row>
    <row r="4" spans="1:23" ht="59.25" customHeight="1" x14ac:dyDescent="0.25">
      <c r="D4" s="38"/>
      <c r="E4" s="38"/>
      <c r="F4" s="38"/>
      <c r="G4" s="38"/>
      <c r="H4" s="38"/>
      <c r="I4" s="38"/>
      <c r="J4" s="38"/>
      <c r="K4" s="38"/>
      <c r="L4" s="38"/>
      <c r="M4" s="38"/>
      <c r="N4" s="38"/>
      <c r="O4" s="38"/>
      <c r="P4" s="38"/>
      <c r="Q4" s="38"/>
      <c r="R4" s="38"/>
      <c r="S4" s="38"/>
      <c r="T4" s="38"/>
      <c r="U4" s="38"/>
      <c r="V4" s="38"/>
      <c r="W4" s="38"/>
    </row>
    <row r="5" spans="1:23" ht="30" x14ac:dyDescent="0.25">
      <c r="A5" s="8" t="s">
        <v>12</v>
      </c>
      <c r="B5" s="9"/>
      <c r="C5" s="10" t="s">
        <v>13</v>
      </c>
      <c r="D5" s="39"/>
      <c r="E5" s="39"/>
      <c r="F5" s="39"/>
      <c r="G5" s="39"/>
      <c r="H5" s="39"/>
      <c r="I5" s="39"/>
      <c r="J5" s="39"/>
      <c r="K5" s="39"/>
      <c r="L5" s="39"/>
      <c r="M5" s="39"/>
      <c r="N5" s="39"/>
      <c r="O5" s="39"/>
      <c r="P5" s="39"/>
      <c r="Q5" s="39"/>
      <c r="R5" s="39"/>
      <c r="S5" s="39"/>
      <c r="T5" s="39"/>
      <c r="U5" s="39"/>
      <c r="V5" s="39"/>
      <c r="W5" s="39"/>
    </row>
    <row r="6" spans="1:23" ht="30" x14ac:dyDescent="0.25">
      <c r="A6" s="26" t="s">
        <v>14</v>
      </c>
      <c r="B6" s="27" t="s">
        <v>35</v>
      </c>
      <c r="C6" s="45">
        <v>30</v>
      </c>
      <c r="D6" s="29"/>
      <c r="E6" s="29"/>
      <c r="F6" s="29"/>
      <c r="G6" s="29"/>
      <c r="H6" s="29"/>
      <c r="I6" s="29"/>
      <c r="J6" s="29"/>
      <c r="K6" s="29"/>
      <c r="L6" s="29"/>
      <c r="M6" s="29"/>
      <c r="N6" s="29"/>
      <c r="O6" s="29"/>
      <c r="P6" s="29"/>
      <c r="Q6" s="29"/>
      <c r="R6" s="29"/>
      <c r="S6" s="29"/>
      <c r="T6" s="29"/>
      <c r="U6" s="29"/>
      <c r="V6" s="29"/>
      <c r="W6" s="29"/>
    </row>
    <row r="7" spans="1:23" ht="21" customHeight="1" x14ac:dyDescent="0.25">
      <c r="A7" s="26" t="s">
        <v>14</v>
      </c>
      <c r="B7" s="27" t="s">
        <v>36</v>
      </c>
      <c r="C7" s="45">
        <v>10</v>
      </c>
      <c r="D7" s="29"/>
      <c r="E7" s="29"/>
      <c r="F7" s="29"/>
      <c r="G7" s="29"/>
      <c r="H7" s="29"/>
      <c r="I7" s="29"/>
      <c r="J7" s="29"/>
      <c r="K7" s="29"/>
      <c r="L7" s="29"/>
      <c r="M7" s="29"/>
      <c r="N7" s="29"/>
      <c r="O7" s="29"/>
      <c r="P7" s="29"/>
      <c r="Q7" s="29"/>
      <c r="R7" s="29"/>
      <c r="S7" s="29"/>
      <c r="T7" s="29"/>
      <c r="U7" s="29"/>
      <c r="V7" s="29"/>
      <c r="W7" s="29"/>
    </row>
    <row r="8" spans="1:23" ht="30" x14ac:dyDescent="0.25">
      <c r="A8" s="26" t="s">
        <v>14</v>
      </c>
      <c r="B8" s="27" t="s">
        <v>37</v>
      </c>
      <c r="C8" s="45">
        <v>5</v>
      </c>
      <c r="D8" s="29"/>
      <c r="E8" s="29"/>
      <c r="F8" s="29"/>
      <c r="G8" s="29"/>
      <c r="H8" s="29"/>
      <c r="I8" s="29"/>
      <c r="J8" s="29"/>
      <c r="K8" s="29"/>
      <c r="L8" s="29"/>
      <c r="M8" s="29"/>
      <c r="N8" s="29"/>
      <c r="O8" s="29"/>
      <c r="P8" s="29"/>
      <c r="Q8" s="29"/>
      <c r="R8" s="29"/>
      <c r="S8" s="29"/>
      <c r="T8" s="29"/>
      <c r="U8" s="29"/>
      <c r="V8" s="29"/>
      <c r="W8" s="29"/>
    </row>
    <row r="9" spans="1:23" ht="30" x14ac:dyDescent="0.25">
      <c r="A9" s="26" t="s">
        <v>14</v>
      </c>
      <c r="B9" s="27" t="s">
        <v>38</v>
      </c>
      <c r="C9" s="45">
        <v>5</v>
      </c>
      <c r="D9" s="29"/>
      <c r="E9" s="29"/>
      <c r="F9" s="29"/>
      <c r="G9" s="29"/>
      <c r="H9" s="29"/>
      <c r="I9" s="29"/>
      <c r="J9" s="29"/>
      <c r="K9" s="29"/>
      <c r="L9" s="29"/>
      <c r="M9" s="29"/>
      <c r="N9" s="29"/>
      <c r="O9" s="29"/>
      <c r="P9" s="29"/>
      <c r="Q9" s="29"/>
      <c r="R9" s="29"/>
      <c r="S9" s="29"/>
      <c r="T9" s="29"/>
      <c r="U9" s="29"/>
      <c r="V9" s="29"/>
      <c r="W9" s="29"/>
    </row>
    <row r="10" spans="1:23" ht="15.75" thickBot="1" x14ac:dyDescent="0.3">
      <c r="A10" s="34"/>
      <c r="B10" s="46" t="s">
        <v>39</v>
      </c>
      <c r="C10" s="47">
        <f>SUM(C6:C9)</f>
        <v>50</v>
      </c>
      <c r="D10" s="47">
        <f t="shared" ref="D10:W10" si="0">SUM(D6:D9)</f>
        <v>0</v>
      </c>
      <c r="E10" s="47">
        <f t="shared" si="0"/>
        <v>0</v>
      </c>
      <c r="F10" s="47">
        <f t="shared" si="0"/>
        <v>0</v>
      </c>
      <c r="G10" s="47">
        <f t="shared" si="0"/>
        <v>0</v>
      </c>
      <c r="H10" s="47">
        <f t="shared" si="0"/>
        <v>0</v>
      </c>
      <c r="I10" s="47">
        <f t="shared" si="0"/>
        <v>0</v>
      </c>
      <c r="J10" s="47">
        <f t="shared" si="0"/>
        <v>0</v>
      </c>
      <c r="K10" s="47">
        <f t="shared" si="0"/>
        <v>0</v>
      </c>
      <c r="L10" s="47">
        <f t="shared" si="0"/>
        <v>0</v>
      </c>
      <c r="M10" s="47">
        <f t="shared" si="0"/>
        <v>0</v>
      </c>
      <c r="N10" s="47">
        <f t="shared" si="0"/>
        <v>0</v>
      </c>
      <c r="O10" s="47">
        <f t="shared" si="0"/>
        <v>0</v>
      </c>
      <c r="P10" s="47">
        <f t="shared" si="0"/>
        <v>0</v>
      </c>
      <c r="Q10" s="47">
        <f t="shared" si="0"/>
        <v>0</v>
      </c>
      <c r="R10" s="47">
        <f t="shared" si="0"/>
        <v>0</v>
      </c>
      <c r="S10" s="47">
        <f t="shared" si="0"/>
        <v>0</v>
      </c>
      <c r="T10" s="47">
        <f t="shared" si="0"/>
        <v>0</v>
      </c>
      <c r="U10" s="47">
        <f t="shared" si="0"/>
        <v>0</v>
      </c>
      <c r="V10" s="47">
        <f t="shared" si="0"/>
        <v>0</v>
      </c>
      <c r="W10" s="47">
        <f t="shared" si="0"/>
        <v>0</v>
      </c>
    </row>
    <row r="11" spans="1:23" s="25" customFormat="1" ht="15.75" thickBot="1" x14ac:dyDescent="0.3">
      <c r="A11" s="36"/>
      <c r="B11" s="48" t="s">
        <v>15</v>
      </c>
      <c r="C11" s="32">
        <f>SUM(C6:C9)/50*20</f>
        <v>20</v>
      </c>
      <c r="D11" s="32">
        <f t="shared" ref="D11:W11" si="1">SUM(D6:D9)/50*20</f>
        <v>0</v>
      </c>
      <c r="E11" s="32">
        <f t="shared" si="1"/>
        <v>0</v>
      </c>
      <c r="F11" s="32">
        <f t="shared" si="1"/>
        <v>0</v>
      </c>
      <c r="G11" s="32">
        <f t="shared" si="1"/>
        <v>0</v>
      </c>
      <c r="H11" s="32">
        <f t="shared" si="1"/>
        <v>0</v>
      </c>
      <c r="I11" s="32">
        <f t="shared" si="1"/>
        <v>0</v>
      </c>
      <c r="J11" s="32">
        <f t="shared" si="1"/>
        <v>0</v>
      </c>
      <c r="K11" s="32">
        <f t="shared" si="1"/>
        <v>0</v>
      </c>
      <c r="L11" s="32">
        <f t="shared" si="1"/>
        <v>0</v>
      </c>
      <c r="M11" s="32">
        <f t="shared" si="1"/>
        <v>0</v>
      </c>
      <c r="N11" s="32">
        <f t="shared" si="1"/>
        <v>0</v>
      </c>
      <c r="O11" s="32">
        <f t="shared" si="1"/>
        <v>0</v>
      </c>
      <c r="P11" s="32">
        <f t="shared" si="1"/>
        <v>0</v>
      </c>
      <c r="Q11" s="32">
        <f t="shared" si="1"/>
        <v>0</v>
      </c>
      <c r="R11" s="32">
        <f t="shared" si="1"/>
        <v>0</v>
      </c>
      <c r="S11" s="32">
        <f t="shared" si="1"/>
        <v>0</v>
      </c>
      <c r="T11" s="32">
        <f t="shared" si="1"/>
        <v>0</v>
      </c>
      <c r="U11" s="32">
        <f t="shared" si="1"/>
        <v>0</v>
      </c>
      <c r="V11" s="32">
        <f t="shared" si="1"/>
        <v>0</v>
      </c>
      <c r="W11" s="33">
        <f t="shared" si="1"/>
        <v>0</v>
      </c>
    </row>
    <row r="13" spans="1:23" x14ac:dyDescent="0.25">
      <c r="A13" t="s">
        <v>16</v>
      </c>
      <c r="B13" t="s">
        <v>17</v>
      </c>
    </row>
    <row r="14" spans="1:23" x14ac:dyDescent="0.25">
      <c r="B14" t="s">
        <v>18</v>
      </c>
    </row>
  </sheetData>
  <sheetProtection algorithmName="SHA-512" hashValue="hibWCWIlSQpIl03S/FUHOownjpKgaTUhBxSO/kF8Knc1oSyOwkd7uchsA/1AkRxDUPhTVyyBIH8Xkju26UHvSw==" saltValue="hShOuimgTK6NYivojpNYd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64" priority="400">
      <formula>D6&gt;$C6</formula>
    </cfRule>
  </conditionalFormatting>
  <conditionalFormatting sqref="W6">
    <cfRule type="expression" dxfId="163" priority="361">
      <formula>W6&gt;$C6</formula>
    </cfRule>
  </conditionalFormatting>
  <conditionalFormatting sqref="E6">
    <cfRule type="expression" dxfId="162" priority="379">
      <formula>E6&gt;$C6</formula>
    </cfRule>
  </conditionalFormatting>
  <conditionalFormatting sqref="F6">
    <cfRule type="expression" dxfId="161" priority="378">
      <formula>F6&gt;$C6</formula>
    </cfRule>
  </conditionalFormatting>
  <conditionalFormatting sqref="G6">
    <cfRule type="expression" dxfId="160" priority="377">
      <formula>G6&gt;$C6</formula>
    </cfRule>
  </conditionalFormatting>
  <conditionalFormatting sqref="H6">
    <cfRule type="expression" dxfId="159" priority="376">
      <formula>H6&gt;$C6</formula>
    </cfRule>
  </conditionalFormatting>
  <conditionalFormatting sqref="I6">
    <cfRule type="expression" dxfId="158" priority="375">
      <formula>I6&gt;$C6</formula>
    </cfRule>
  </conditionalFormatting>
  <conditionalFormatting sqref="J6">
    <cfRule type="expression" dxfId="157" priority="374">
      <formula>J6&gt;$C6</formula>
    </cfRule>
  </conditionalFormatting>
  <conditionalFormatting sqref="K6">
    <cfRule type="expression" dxfId="156" priority="373">
      <formula>K6&gt;$C6</formula>
    </cfRule>
  </conditionalFormatting>
  <conditionalFormatting sqref="L6">
    <cfRule type="expression" dxfId="155" priority="372">
      <formula>L6&gt;$C6</formula>
    </cfRule>
  </conditionalFormatting>
  <conditionalFormatting sqref="M6">
    <cfRule type="expression" dxfId="154" priority="371">
      <formula>M6&gt;$C6</formula>
    </cfRule>
  </conditionalFormatting>
  <conditionalFormatting sqref="N6">
    <cfRule type="expression" dxfId="153" priority="370">
      <formula>N6&gt;$C6</formula>
    </cfRule>
  </conditionalFormatting>
  <conditionalFormatting sqref="O6">
    <cfRule type="expression" dxfId="152" priority="369">
      <formula>O6&gt;$C6</formula>
    </cfRule>
  </conditionalFormatting>
  <conditionalFormatting sqref="P6">
    <cfRule type="expression" dxfId="151" priority="368">
      <formula>P6&gt;$C6</formula>
    </cfRule>
  </conditionalFormatting>
  <conditionalFormatting sqref="Q6">
    <cfRule type="expression" dxfId="150" priority="367">
      <formula>Q6&gt;$C6</formula>
    </cfRule>
  </conditionalFormatting>
  <conditionalFormatting sqref="R6">
    <cfRule type="expression" dxfId="149" priority="366">
      <formula>R6&gt;$C6</formula>
    </cfRule>
  </conditionalFormatting>
  <conditionalFormatting sqref="S6">
    <cfRule type="expression" dxfId="148" priority="365">
      <formula>S6&gt;$C6</formula>
    </cfRule>
  </conditionalFormatting>
  <conditionalFormatting sqref="T6">
    <cfRule type="expression" dxfId="147" priority="364">
      <formula>T6&gt;$C6</formula>
    </cfRule>
  </conditionalFormatting>
  <conditionalFormatting sqref="U6">
    <cfRule type="expression" dxfId="146" priority="363">
      <formula>U6&gt;$C6</formula>
    </cfRule>
  </conditionalFormatting>
  <conditionalFormatting sqref="V6">
    <cfRule type="expression" dxfId="145" priority="362">
      <formula>V6&gt;$C6</formula>
    </cfRule>
  </conditionalFormatting>
  <conditionalFormatting sqref="D7">
    <cfRule type="expression" dxfId="142" priority="160">
      <formula>D7&gt;$C7</formula>
    </cfRule>
  </conditionalFormatting>
  <conditionalFormatting sqref="W7">
    <cfRule type="expression" dxfId="141" priority="141">
      <formula>W7&gt;$C7</formula>
    </cfRule>
  </conditionalFormatting>
  <conditionalFormatting sqref="E7">
    <cfRule type="expression" dxfId="140" priority="159">
      <formula>E7&gt;$C7</formula>
    </cfRule>
  </conditionalFormatting>
  <conditionalFormatting sqref="F7">
    <cfRule type="expression" dxfId="139" priority="158">
      <formula>F7&gt;$C7</formula>
    </cfRule>
  </conditionalFormatting>
  <conditionalFormatting sqref="G7">
    <cfRule type="expression" dxfId="138" priority="157">
      <formula>G7&gt;$C7</formula>
    </cfRule>
  </conditionalFormatting>
  <conditionalFormatting sqref="H7">
    <cfRule type="expression" dxfId="137" priority="156">
      <formula>H7&gt;$C7</formula>
    </cfRule>
  </conditionalFormatting>
  <conditionalFormatting sqref="I7">
    <cfRule type="expression" dxfId="136" priority="155">
      <formula>I7&gt;$C7</formula>
    </cfRule>
  </conditionalFormatting>
  <conditionalFormatting sqref="J7">
    <cfRule type="expression" dxfId="135" priority="154">
      <formula>J7&gt;$C7</formula>
    </cfRule>
  </conditionalFormatting>
  <conditionalFormatting sqref="K7">
    <cfRule type="expression" dxfId="134" priority="153">
      <formula>K7&gt;$C7</formula>
    </cfRule>
  </conditionalFormatting>
  <conditionalFormatting sqref="L7">
    <cfRule type="expression" dxfId="133" priority="152">
      <formula>L7&gt;$C7</formula>
    </cfRule>
  </conditionalFormatting>
  <conditionalFormatting sqref="M7">
    <cfRule type="expression" dxfId="132" priority="151">
      <formula>M7&gt;$C7</formula>
    </cfRule>
  </conditionalFormatting>
  <conditionalFormatting sqref="N7">
    <cfRule type="expression" dxfId="131" priority="150">
      <formula>N7&gt;$C7</formula>
    </cfRule>
  </conditionalFormatting>
  <conditionalFormatting sqref="O7">
    <cfRule type="expression" dxfId="130" priority="149">
      <formula>O7&gt;$C7</formula>
    </cfRule>
  </conditionalFormatting>
  <conditionalFormatting sqref="P7">
    <cfRule type="expression" dxfId="129" priority="148">
      <formula>P7&gt;$C7</formula>
    </cfRule>
  </conditionalFormatting>
  <conditionalFormatting sqref="Q7">
    <cfRule type="expression" dxfId="128" priority="147">
      <formula>Q7&gt;$C7</formula>
    </cfRule>
  </conditionalFormatting>
  <conditionalFormatting sqref="R7">
    <cfRule type="expression" dxfId="127" priority="146">
      <formula>R7&gt;$C7</formula>
    </cfRule>
  </conditionalFormatting>
  <conditionalFormatting sqref="S7">
    <cfRule type="expression" dxfId="126" priority="145">
      <formula>S7&gt;$C7</formula>
    </cfRule>
  </conditionalFormatting>
  <conditionalFormatting sqref="T7">
    <cfRule type="expression" dxfId="125" priority="144">
      <formula>T7&gt;$C7</formula>
    </cfRule>
  </conditionalFormatting>
  <conditionalFormatting sqref="U7">
    <cfRule type="expression" dxfId="124" priority="143">
      <formula>U7&gt;$C7</formula>
    </cfRule>
  </conditionalFormatting>
  <conditionalFormatting sqref="V7">
    <cfRule type="expression" dxfId="123" priority="142">
      <formula>V7&gt;$C7</formula>
    </cfRule>
  </conditionalFormatting>
  <conditionalFormatting sqref="D8">
    <cfRule type="expression" dxfId="122" priority="140">
      <formula>D8&gt;$C8</formula>
    </cfRule>
  </conditionalFormatting>
  <conditionalFormatting sqref="W8">
    <cfRule type="expression" dxfId="121" priority="121">
      <formula>W8&gt;$C8</formula>
    </cfRule>
  </conditionalFormatting>
  <conditionalFormatting sqref="E8">
    <cfRule type="expression" dxfId="120" priority="139">
      <formula>E8&gt;$C8</formula>
    </cfRule>
  </conditionalFormatting>
  <conditionalFormatting sqref="F8">
    <cfRule type="expression" dxfId="119" priority="138">
      <formula>F8&gt;$C8</formula>
    </cfRule>
  </conditionalFormatting>
  <conditionalFormatting sqref="G8">
    <cfRule type="expression" dxfId="118" priority="137">
      <formula>G8&gt;$C8</formula>
    </cfRule>
  </conditionalFormatting>
  <conditionalFormatting sqref="H8">
    <cfRule type="expression" dxfId="117" priority="136">
      <formula>H8&gt;$C8</formula>
    </cfRule>
  </conditionalFormatting>
  <conditionalFormatting sqref="I8">
    <cfRule type="expression" dxfId="116" priority="135">
      <formula>I8&gt;$C8</formula>
    </cfRule>
  </conditionalFormatting>
  <conditionalFormatting sqref="J8">
    <cfRule type="expression" dxfId="115" priority="134">
      <formula>J8&gt;$C8</formula>
    </cfRule>
  </conditionalFormatting>
  <conditionalFormatting sqref="K8">
    <cfRule type="expression" dxfId="114" priority="133">
      <formula>K8&gt;$C8</formula>
    </cfRule>
  </conditionalFormatting>
  <conditionalFormatting sqref="L8">
    <cfRule type="expression" dxfId="113" priority="132">
      <formula>L8&gt;$C8</formula>
    </cfRule>
  </conditionalFormatting>
  <conditionalFormatting sqref="M8">
    <cfRule type="expression" dxfId="112" priority="131">
      <formula>M8&gt;$C8</formula>
    </cfRule>
  </conditionalFormatting>
  <conditionalFormatting sqref="N8">
    <cfRule type="expression" dxfId="111" priority="130">
      <formula>N8&gt;$C8</formula>
    </cfRule>
  </conditionalFormatting>
  <conditionalFormatting sqref="O8">
    <cfRule type="expression" dxfId="110" priority="129">
      <formula>O8&gt;$C8</formula>
    </cfRule>
  </conditionalFormatting>
  <conditionalFormatting sqref="P8">
    <cfRule type="expression" dxfId="109" priority="128">
      <formula>P8&gt;$C8</formula>
    </cfRule>
  </conditionalFormatting>
  <conditionalFormatting sqref="Q8">
    <cfRule type="expression" dxfId="108" priority="127">
      <formula>Q8&gt;$C8</formula>
    </cfRule>
  </conditionalFormatting>
  <conditionalFormatting sqref="R8">
    <cfRule type="expression" dxfId="107" priority="126">
      <formula>R8&gt;$C8</formula>
    </cfRule>
  </conditionalFormatting>
  <conditionalFormatting sqref="S8">
    <cfRule type="expression" dxfId="106" priority="125">
      <formula>S8&gt;$C8</formula>
    </cfRule>
  </conditionalFormatting>
  <conditionalFormatting sqref="T8">
    <cfRule type="expression" dxfId="105" priority="124">
      <formula>T8&gt;$C8</formula>
    </cfRule>
  </conditionalFormatting>
  <conditionalFormatting sqref="U8">
    <cfRule type="expression" dxfId="104" priority="123">
      <formula>U8&gt;$C8</formula>
    </cfRule>
  </conditionalFormatting>
  <conditionalFormatting sqref="V8">
    <cfRule type="expression" dxfId="103" priority="122">
      <formula>V8&gt;$C8</formula>
    </cfRule>
  </conditionalFormatting>
  <conditionalFormatting sqref="D9">
    <cfRule type="expression" dxfId="102" priority="120">
      <formula>D9&gt;$C9</formula>
    </cfRule>
  </conditionalFormatting>
  <conditionalFormatting sqref="W9">
    <cfRule type="expression" dxfId="101" priority="101">
      <formula>W9&gt;$C9</formula>
    </cfRule>
  </conditionalFormatting>
  <conditionalFormatting sqref="E9">
    <cfRule type="expression" dxfId="100" priority="119">
      <formula>E9&gt;$C9</formula>
    </cfRule>
  </conditionalFormatting>
  <conditionalFormatting sqref="F9">
    <cfRule type="expression" dxfId="99" priority="118">
      <formula>F9&gt;$C9</formula>
    </cfRule>
  </conditionalFormatting>
  <conditionalFormatting sqref="G9">
    <cfRule type="expression" dxfId="98" priority="117">
      <formula>G9&gt;$C9</formula>
    </cfRule>
  </conditionalFormatting>
  <conditionalFormatting sqref="H9">
    <cfRule type="expression" dxfId="97" priority="116">
      <formula>H9&gt;$C9</formula>
    </cfRule>
  </conditionalFormatting>
  <conditionalFormatting sqref="I9">
    <cfRule type="expression" dxfId="96" priority="115">
      <formula>I9&gt;$C9</formula>
    </cfRule>
  </conditionalFormatting>
  <conditionalFormatting sqref="J9">
    <cfRule type="expression" dxfId="95" priority="114">
      <formula>J9&gt;$C9</formula>
    </cfRule>
  </conditionalFormatting>
  <conditionalFormatting sqref="K9">
    <cfRule type="expression" dxfId="94" priority="113">
      <formula>K9&gt;$C9</formula>
    </cfRule>
  </conditionalFormatting>
  <conditionalFormatting sqref="L9">
    <cfRule type="expression" dxfId="93" priority="112">
      <formula>L9&gt;$C9</formula>
    </cfRule>
  </conditionalFormatting>
  <conditionalFormatting sqref="M9">
    <cfRule type="expression" dxfId="92" priority="111">
      <formula>M9&gt;$C9</formula>
    </cfRule>
  </conditionalFormatting>
  <conditionalFormatting sqref="N9">
    <cfRule type="expression" dxfId="91" priority="110">
      <formula>N9&gt;$C9</formula>
    </cfRule>
  </conditionalFormatting>
  <conditionalFormatting sqref="O9">
    <cfRule type="expression" dxfId="90" priority="109">
      <formula>O9&gt;$C9</formula>
    </cfRule>
  </conditionalFormatting>
  <conditionalFormatting sqref="P9">
    <cfRule type="expression" dxfId="89" priority="108">
      <formula>P9&gt;$C9</formula>
    </cfRule>
  </conditionalFormatting>
  <conditionalFormatting sqref="Q9">
    <cfRule type="expression" dxfId="88" priority="107">
      <formula>Q9&gt;$C9</formula>
    </cfRule>
  </conditionalFormatting>
  <conditionalFormatting sqref="R9">
    <cfRule type="expression" dxfId="87" priority="106">
      <formula>R9&gt;$C9</formula>
    </cfRule>
  </conditionalFormatting>
  <conditionalFormatting sqref="S9">
    <cfRule type="expression" dxfId="86" priority="105">
      <formula>S9&gt;$C9</formula>
    </cfRule>
  </conditionalFormatting>
  <conditionalFormatting sqref="T9">
    <cfRule type="expression" dxfId="85" priority="104">
      <formula>T9&gt;$C9</formula>
    </cfRule>
  </conditionalFormatting>
  <conditionalFormatting sqref="U9">
    <cfRule type="expression" dxfId="84" priority="103">
      <formula>U9&gt;$C9</formula>
    </cfRule>
  </conditionalFormatting>
  <conditionalFormatting sqref="V9">
    <cfRule type="expression" dxfId="83" priority="102">
      <formula>V9&gt;$C9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3" max="3" width="10.42578125" style="25" bestFit="1" customWidth="1"/>
    <col min="4" max="23" width="6" customWidth="1"/>
  </cols>
  <sheetData>
    <row r="1" spans="1:23" ht="18.75" x14ac:dyDescent="0.3">
      <c r="A1" s="2" t="str">
        <f>Learners!A1</f>
        <v>Module Code and Title</v>
      </c>
    </row>
    <row r="2" spans="1:23" x14ac:dyDescent="0.25">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x14ac:dyDescent="0.3">
      <c r="A3" s="2" t="s">
        <v>30</v>
      </c>
      <c r="D3" s="38"/>
      <c r="E3" s="38"/>
      <c r="F3" s="38"/>
      <c r="G3" s="38"/>
      <c r="H3" s="38"/>
      <c r="I3" s="38"/>
      <c r="J3" s="38"/>
      <c r="K3" s="38"/>
      <c r="L3" s="38"/>
      <c r="M3" s="38"/>
      <c r="N3" s="38"/>
      <c r="O3" s="38"/>
      <c r="P3" s="38"/>
      <c r="Q3" s="38"/>
      <c r="R3" s="38"/>
      <c r="S3" s="38"/>
      <c r="T3" s="38"/>
      <c r="U3" s="38"/>
      <c r="V3" s="38"/>
      <c r="W3" s="38"/>
    </row>
    <row r="4" spans="1:23" ht="59.25" customHeight="1" x14ac:dyDescent="0.25">
      <c r="D4" s="38"/>
      <c r="E4" s="38"/>
      <c r="F4" s="38"/>
      <c r="G4" s="38"/>
      <c r="H4" s="38"/>
      <c r="I4" s="38"/>
      <c r="J4" s="38"/>
      <c r="K4" s="38"/>
      <c r="L4" s="38"/>
      <c r="M4" s="38"/>
      <c r="N4" s="38"/>
      <c r="O4" s="38"/>
      <c r="P4" s="38"/>
      <c r="Q4" s="38"/>
      <c r="R4" s="38"/>
      <c r="S4" s="38"/>
      <c r="T4" s="38"/>
      <c r="U4" s="38"/>
      <c r="V4" s="38"/>
      <c r="W4" s="38"/>
    </row>
    <row r="5" spans="1:23" x14ac:dyDescent="0.25">
      <c r="A5" s="8" t="s">
        <v>12</v>
      </c>
      <c r="B5" s="9"/>
      <c r="C5" s="10" t="s">
        <v>13</v>
      </c>
      <c r="D5" s="39"/>
      <c r="E5" s="39"/>
      <c r="F5" s="39"/>
      <c r="G5" s="39"/>
      <c r="H5" s="39"/>
      <c r="I5" s="39"/>
      <c r="J5" s="39"/>
      <c r="K5" s="39"/>
      <c r="L5" s="39"/>
      <c r="M5" s="39"/>
      <c r="N5" s="39"/>
      <c r="O5" s="39"/>
      <c r="P5" s="39"/>
      <c r="Q5" s="39"/>
      <c r="R5" s="39"/>
      <c r="S5" s="39"/>
      <c r="T5" s="39"/>
      <c r="U5" s="39"/>
      <c r="V5" s="39"/>
      <c r="W5" s="39"/>
    </row>
    <row r="6" spans="1:23" x14ac:dyDescent="0.25">
      <c r="A6" s="26" t="s">
        <v>14</v>
      </c>
      <c r="B6" s="27" t="s">
        <v>31</v>
      </c>
      <c r="C6" s="28">
        <v>25</v>
      </c>
      <c r="D6" s="29"/>
      <c r="E6" s="29"/>
      <c r="F6" s="29"/>
      <c r="G6" s="29"/>
      <c r="H6" s="29"/>
      <c r="I6" s="29"/>
      <c r="J6" s="29"/>
      <c r="K6" s="29"/>
      <c r="L6" s="29"/>
      <c r="M6" s="29"/>
      <c r="N6" s="29"/>
      <c r="O6" s="29"/>
      <c r="P6" s="29"/>
      <c r="Q6" s="29"/>
      <c r="R6" s="29"/>
      <c r="S6" s="29"/>
      <c r="T6" s="29"/>
      <c r="U6" s="29"/>
      <c r="V6" s="29"/>
      <c r="W6" s="29"/>
    </row>
    <row r="7" spans="1:23" x14ac:dyDescent="0.25">
      <c r="A7" s="26" t="s">
        <v>14</v>
      </c>
      <c r="B7" s="27" t="s">
        <v>32</v>
      </c>
      <c r="C7" s="28">
        <v>60</v>
      </c>
      <c r="D7" s="29"/>
      <c r="E7" s="29"/>
      <c r="F7" s="29"/>
      <c r="G7" s="29"/>
      <c r="H7" s="29"/>
      <c r="I7" s="29"/>
      <c r="J7" s="29"/>
      <c r="K7" s="29"/>
      <c r="L7" s="29"/>
      <c r="M7" s="29"/>
      <c r="N7" s="29"/>
      <c r="O7" s="29"/>
      <c r="P7" s="29"/>
      <c r="Q7" s="29"/>
      <c r="R7" s="29"/>
      <c r="S7" s="29"/>
      <c r="T7" s="29"/>
      <c r="U7" s="29"/>
      <c r="V7" s="29"/>
      <c r="W7" s="29"/>
    </row>
    <row r="8" spans="1:23" x14ac:dyDescent="0.25">
      <c r="A8" s="26" t="s">
        <v>14</v>
      </c>
      <c r="B8" s="27" t="s">
        <v>33</v>
      </c>
      <c r="C8" s="28">
        <v>25</v>
      </c>
      <c r="D8" s="29"/>
      <c r="E8" s="29"/>
      <c r="F8" s="29"/>
      <c r="G8" s="29"/>
      <c r="H8" s="29"/>
      <c r="I8" s="29"/>
      <c r="J8" s="29"/>
      <c r="K8" s="29"/>
      <c r="L8" s="29"/>
      <c r="M8" s="29"/>
      <c r="N8" s="29"/>
      <c r="O8" s="29"/>
      <c r="P8" s="29"/>
      <c r="Q8" s="29"/>
      <c r="R8" s="29"/>
      <c r="S8" s="29"/>
      <c r="T8" s="29"/>
      <c r="U8" s="29"/>
      <c r="V8" s="29"/>
      <c r="W8" s="29"/>
    </row>
    <row r="9" spans="1:23" x14ac:dyDescent="0.25">
      <c r="A9" s="26" t="s">
        <v>14</v>
      </c>
      <c r="B9" s="27" t="s">
        <v>34</v>
      </c>
      <c r="C9" s="30">
        <v>15</v>
      </c>
      <c r="D9" s="24"/>
      <c r="E9" s="24"/>
      <c r="F9" s="24"/>
      <c r="G9" s="24"/>
      <c r="H9" s="24"/>
      <c r="I9" s="24"/>
      <c r="J9" s="24"/>
      <c r="K9" s="24"/>
      <c r="L9" s="24"/>
      <c r="M9" s="24"/>
      <c r="N9" s="24"/>
      <c r="O9" s="24"/>
      <c r="P9" s="24"/>
      <c r="Q9" s="24"/>
      <c r="R9" s="24"/>
      <c r="S9" s="24"/>
      <c r="T9" s="24"/>
      <c r="U9" s="24"/>
      <c r="V9" s="24"/>
      <c r="W9" s="24"/>
    </row>
    <row r="10" spans="1:23" ht="15.75" thickBot="1" x14ac:dyDescent="0.3">
      <c r="A10" s="34"/>
      <c r="B10" s="35" t="s">
        <v>39</v>
      </c>
      <c r="C10" s="30">
        <f>SUM(C6:C9)</f>
        <v>125</v>
      </c>
      <c r="D10" s="30">
        <f t="shared" ref="D10:W10" si="0">SUM(D6:D9)</f>
        <v>0</v>
      </c>
      <c r="E10" s="30">
        <f t="shared" si="0"/>
        <v>0</v>
      </c>
      <c r="F10" s="30">
        <f t="shared" si="0"/>
        <v>0</v>
      </c>
      <c r="G10" s="30">
        <f t="shared" si="0"/>
        <v>0</v>
      </c>
      <c r="H10" s="30">
        <f t="shared" si="0"/>
        <v>0</v>
      </c>
      <c r="I10" s="30">
        <f t="shared" si="0"/>
        <v>0</v>
      </c>
      <c r="J10" s="30">
        <f t="shared" si="0"/>
        <v>0</v>
      </c>
      <c r="K10" s="30">
        <f t="shared" si="0"/>
        <v>0</v>
      </c>
      <c r="L10" s="30">
        <f t="shared" si="0"/>
        <v>0</v>
      </c>
      <c r="M10" s="30">
        <f t="shared" si="0"/>
        <v>0</v>
      </c>
      <c r="N10" s="30">
        <f t="shared" si="0"/>
        <v>0</v>
      </c>
      <c r="O10" s="30">
        <f t="shared" si="0"/>
        <v>0</v>
      </c>
      <c r="P10" s="30">
        <f t="shared" si="0"/>
        <v>0</v>
      </c>
      <c r="Q10" s="30">
        <f t="shared" si="0"/>
        <v>0</v>
      </c>
      <c r="R10" s="30">
        <f t="shared" si="0"/>
        <v>0</v>
      </c>
      <c r="S10" s="30">
        <f t="shared" si="0"/>
        <v>0</v>
      </c>
      <c r="T10" s="30">
        <f t="shared" si="0"/>
        <v>0</v>
      </c>
      <c r="U10" s="30">
        <f t="shared" si="0"/>
        <v>0</v>
      </c>
      <c r="V10" s="30">
        <f t="shared" si="0"/>
        <v>0</v>
      </c>
      <c r="W10" s="30">
        <f t="shared" si="0"/>
        <v>0</v>
      </c>
    </row>
    <row r="11" spans="1:23" s="25" customFormat="1" ht="15.75" thickBot="1" x14ac:dyDescent="0.3">
      <c r="A11" s="36"/>
      <c r="B11" s="44" t="s">
        <v>15</v>
      </c>
      <c r="C11" s="31">
        <f>SUM(C6:C9)/125*80</f>
        <v>80</v>
      </c>
      <c r="D11" s="32">
        <f>SUM(D6:D9)/125*80</f>
        <v>0</v>
      </c>
      <c r="E11" s="32">
        <f>SUM(E6:E9)/125*80</f>
        <v>0</v>
      </c>
      <c r="F11" s="32">
        <f>SUM(F6:F9)/125*80</f>
        <v>0</v>
      </c>
      <c r="G11" s="32">
        <f>SUM(G6:G9)/125*80</f>
        <v>0</v>
      </c>
      <c r="H11" s="32">
        <f>SUM(H6:H9)/125*80</f>
        <v>0</v>
      </c>
      <c r="I11" s="32">
        <f>SUM(I6:I9)/125*80</f>
        <v>0</v>
      </c>
      <c r="J11" s="32">
        <f>SUM(J6:J9)/125*80</f>
        <v>0</v>
      </c>
      <c r="K11" s="32">
        <f>SUM(K6:K9)/125*80</f>
        <v>0</v>
      </c>
      <c r="L11" s="32">
        <f>SUM(L6:L9)/125*80</f>
        <v>0</v>
      </c>
      <c r="M11" s="32">
        <f>SUM(M6:M9)/125*80</f>
        <v>0</v>
      </c>
      <c r="N11" s="32">
        <f>SUM(N6:N9)/125*80</f>
        <v>0</v>
      </c>
      <c r="O11" s="32">
        <f>SUM(O6:O9)/125*80</f>
        <v>0</v>
      </c>
      <c r="P11" s="32">
        <f>SUM(P6:P9)/125*80</f>
        <v>0</v>
      </c>
      <c r="Q11" s="32">
        <f>SUM(Q6:Q9)/125*80</f>
        <v>0</v>
      </c>
      <c r="R11" s="32">
        <f>SUM(R6:R9)/125*80</f>
        <v>0</v>
      </c>
      <c r="S11" s="32">
        <f>SUM(S6:S9)/125*80</f>
        <v>0</v>
      </c>
      <c r="T11" s="32">
        <f>SUM(T6:T9)/125*80</f>
        <v>0</v>
      </c>
      <c r="U11" s="32">
        <f>SUM(U6:U9)/125*80</f>
        <v>0</v>
      </c>
      <c r="V11" s="32">
        <f>SUM(V6:V9)/125*80</f>
        <v>0</v>
      </c>
      <c r="W11" s="33">
        <f>SUM(W6:W9)/125*80</f>
        <v>0</v>
      </c>
    </row>
    <row r="13" spans="1:23" x14ac:dyDescent="0.25">
      <c r="A13" t="s">
        <v>16</v>
      </c>
      <c r="B13" t="s">
        <v>17</v>
      </c>
    </row>
    <row r="14" spans="1:23" x14ac:dyDescent="0.25">
      <c r="B14" t="s">
        <v>18</v>
      </c>
    </row>
  </sheetData>
  <sheetProtection algorithmName="SHA-512" hashValue="R7VrkJg/hCthpT30U3PJvthCxGHZ/N8GJKjz7sZsiMBgA5fV0IDCnDfxeJUmIW+oaojDWYw5zVsmDaooQ3/wew==" saltValue="tN6qpZ+oj8vJm79ev1V6C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82" priority="220">
      <formula>D6&gt;$C6</formula>
    </cfRule>
  </conditionalFormatting>
  <conditionalFormatting sqref="W6">
    <cfRule type="expression" dxfId="81" priority="201">
      <formula>W6&gt;$C6</formula>
    </cfRule>
  </conditionalFormatting>
  <conditionalFormatting sqref="E6">
    <cfRule type="expression" dxfId="80" priority="219">
      <formula>E6&gt;$C6</formula>
    </cfRule>
  </conditionalFormatting>
  <conditionalFormatting sqref="F6">
    <cfRule type="expression" dxfId="79" priority="218">
      <formula>F6&gt;$C6</formula>
    </cfRule>
  </conditionalFormatting>
  <conditionalFormatting sqref="G6">
    <cfRule type="expression" dxfId="78" priority="217">
      <formula>G6&gt;$C6</formula>
    </cfRule>
  </conditionalFormatting>
  <conditionalFormatting sqref="H6">
    <cfRule type="expression" dxfId="77" priority="216">
      <formula>H6&gt;$C6</formula>
    </cfRule>
  </conditionalFormatting>
  <conditionalFormatting sqref="I6">
    <cfRule type="expression" dxfId="76" priority="215">
      <formula>I6&gt;$C6</formula>
    </cfRule>
  </conditionalFormatting>
  <conditionalFormatting sqref="J6">
    <cfRule type="expression" dxfId="75" priority="214">
      <formula>J6&gt;$C6</formula>
    </cfRule>
  </conditionalFormatting>
  <conditionalFormatting sqref="K6">
    <cfRule type="expression" dxfId="74" priority="213">
      <formula>K6&gt;$C6</formula>
    </cfRule>
  </conditionalFormatting>
  <conditionalFormatting sqref="L6">
    <cfRule type="expression" dxfId="73" priority="212">
      <formula>L6&gt;$C6</formula>
    </cfRule>
  </conditionalFormatting>
  <conditionalFormatting sqref="M6">
    <cfRule type="expression" dxfId="72" priority="211">
      <formula>M6&gt;$C6</formula>
    </cfRule>
  </conditionalFormatting>
  <conditionalFormatting sqref="N6">
    <cfRule type="expression" dxfId="71" priority="210">
      <formula>N6&gt;$C6</formula>
    </cfRule>
  </conditionalFormatting>
  <conditionalFormatting sqref="O6">
    <cfRule type="expression" dxfId="70" priority="209">
      <formula>O6&gt;$C6</formula>
    </cfRule>
  </conditionalFormatting>
  <conditionalFormatting sqref="P6">
    <cfRule type="expression" dxfId="69" priority="208">
      <formula>P6&gt;$C6</formula>
    </cfRule>
  </conditionalFormatting>
  <conditionalFormatting sqref="Q6">
    <cfRule type="expression" dxfId="68" priority="207">
      <formula>Q6&gt;$C6</formula>
    </cfRule>
  </conditionalFormatting>
  <conditionalFormatting sqref="R6">
    <cfRule type="expression" dxfId="67" priority="206">
      <formula>R6&gt;$C6</formula>
    </cfRule>
  </conditionalFormatting>
  <conditionalFormatting sqref="S6">
    <cfRule type="expression" dxfId="66" priority="205">
      <formula>S6&gt;$C6</formula>
    </cfRule>
  </conditionalFormatting>
  <conditionalFormatting sqref="T6">
    <cfRule type="expression" dxfId="65" priority="204">
      <formula>T6&gt;$C6</formula>
    </cfRule>
  </conditionalFormatting>
  <conditionalFormatting sqref="U6">
    <cfRule type="expression" dxfId="64" priority="203">
      <formula>U6&gt;$C6</formula>
    </cfRule>
  </conditionalFormatting>
  <conditionalFormatting sqref="V6">
    <cfRule type="expression" dxfId="63"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
    <cfRule type="expression" dxfId="20" priority="120">
      <formula>D9&gt;$C9</formula>
    </cfRule>
  </conditionalFormatting>
  <conditionalFormatting sqref="W9">
    <cfRule type="expression" dxfId="19" priority="101">
      <formula>W9&gt;$C9</formula>
    </cfRule>
  </conditionalFormatting>
  <conditionalFormatting sqref="E9">
    <cfRule type="expression" dxfId="18" priority="119">
      <formula>E9&gt;$C9</formula>
    </cfRule>
  </conditionalFormatting>
  <conditionalFormatting sqref="F9">
    <cfRule type="expression" dxfId="17" priority="118">
      <formula>F9&gt;$C9</formula>
    </cfRule>
  </conditionalFormatting>
  <conditionalFormatting sqref="G9">
    <cfRule type="expression" dxfId="16" priority="117">
      <formula>G9&gt;$C9</formula>
    </cfRule>
  </conditionalFormatting>
  <conditionalFormatting sqref="H9">
    <cfRule type="expression" dxfId="15" priority="116">
      <formula>H9&gt;$C9</formula>
    </cfRule>
  </conditionalFormatting>
  <conditionalFormatting sqref="I9">
    <cfRule type="expression" dxfId="14" priority="115">
      <formula>I9&gt;$C9</formula>
    </cfRule>
  </conditionalFormatting>
  <conditionalFormatting sqref="J9">
    <cfRule type="expression" dxfId="13" priority="114">
      <formula>J9&gt;$C9</formula>
    </cfRule>
  </conditionalFormatting>
  <conditionalFormatting sqref="K9">
    <cfRule type="expression" dxfId="12" priority="113">
      <formula>K9&gt;$C9</formula>
    </cfRule>
  </conditionalFormatting>
  <conditionalFormatting sqref="L9">
    <cfRule type="expression" dxfId="11" priority="112">
      <formula>L9&gt;$C9</formula>
    </cfRule>
  </conditionalFormatting>
  <conditionalFormatting sqref="M9">
    <cfRule type="expression" dxfId="10" priority="111">
      <formula>M9&gt;$C9</formula>
    </cfRule>
  </conditionalFormatting>
  <conditionalFormatting sqref="N9">
    <cfRule type="expression" dxfId="9" priority="110">
      <formula>N9&gt;$C9</formula>
    </cfRule>
  </conditionalFormatting>
  <conditionalFormatting sqref="O9">
    <cfRule type="expression" dxfId="8" priority="109">
      <formula>O9&gt;$C9</formula>
    </cfRule>
  </conditionalFormatting>
  <conditionalFormatting sqref="P9">
    <cfRule type="expression" dxfId="7" priority="108">
      <formula>P9&gt;$C9</formula>
    </cfRule>
  </conditionalFormatting>
  <conditionalFormatting sqref="Q9">
    <cfRule type="expression" dxfId="6" priority="107">
      <formula>Q9&gt;$C9</formula>
    </cfRule>
  </conditionalFormatting>
  <conditionalFormatting sqref="R9">
    <cfRule type="expression" dxfId="5" priority="106">
      <formula>R9&gt;$C9</formula>
    </cfRule>
  </conditionalFormatting>
  <conditionalFormatting sqref="S9">
    <cfRule type="expression" dxfId="4" priority="105">
      <formula>S9&gt;$C9</formula>
    </cfRule>
  </conditionalFormatting>
  <conditionalFormatting sqref="T9">
    <cfRule type="expression" dxfId="3" priority="104">
      <formula>T9&gt;$C9</formula>
    </cfRule>
  </conditionalFormatting>
  <conditionalFormatting sqref="U9">
    <cfRule type="expression" dxfId="2" priority="103">
      <formula>U9&gt;$C9</formula>
    </cfRule>
  </conditionalFormatting>
  <conditionalFormatting sqref="V9">
    <cfRule type="expression" dxfId="1" priority="102">
      <formula>V9&gt;$C9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tabSelected="1" topLeftCell="A4" workbookViewId="0">
      <selection activeCell="I9" sqref="I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19</v>
      </c>
    </row>
    <row r="2" spans="1:9" ht="21" x14ac:dyDescent="0.35">
      <c r="A2" s="12" t="s">
        <v>20</v>
      </c>
    </row>
    <row r="4" spans="1:9" ht="18.75" x14ac:dyDescent="0.3">
      <c r="A4" s="2" t="str">
        <f>Learners!A1</f>
        <v>Module Code and Title</v>
      </c>
    </row>
    <row r="6" spans="1:9" ht="25.5" x14ac:dyDescent="0.25">
      <c r="A6" s="14" t="s">
        <v>8</v>
      </c>
      <c r="B6" s="14" t="s">
        <v>10</v>
      </c>
      <c r="C6" s="14" t="s">
        <v>9</v>
      </c>
      <c r="D6" s="15" t="s">
        <v>21</v>
      </c>
      <c r="E6" s="15" t="s">
        <v>22</v>
      </c>
      <c r="F6" s="15" t="s">
        <v>23</v>
      </c>
      <c r="G6" s="15" t="s">
        <v>24</v>
      </c>
      <c r="H6" s="15" t="s">
        <v>25</v>
      </c>
      <c r="I6" s="15" t="s">
        <v>26</v>
      </c>
    </row>
    <row r="7" spans="1:9" ht="23.25" customHeight="1" x14ac:dyDescent="0.25">
      <c r="A7" s="18">
        <v>1</v>
      </c>
      <c r="B7" s="19" t="str">
        <f>IF(Learners!C11="","",Learners!C11)</f>
        <v/>
      </c>
      <c r="C7" s="19" t="str">
        <f>IF(Learners!B11="","",Learners!B11)</f>
        <v/>
      </c>
      <c r="D7" s="18" t="str">
        <f>IF(Learners!D$11="","",Learners!D$11)</f>
        <v/>
      </c>
      <c r="E7" s="18">
        <f>'Collection of Work'!$D$11</f>
        <v>0</v>
      </c>
      <c r="F7" s="18">
        <f>'Skills Demo'!$D$11</f>
        <v>0</v>
      </c>
      <c r="G7" s="18" t="str">
        <f t="shared" ref="G7:G26" si="0">IF(B7="","",SUM(E7:F7))</f>
        <v/>
      </c>
      <c r="H7" s="18" t="str">
        <f>IF(G7="","",IF(G7&gt;79,"D",IF(G7&gt;64,"M", IF(G7&gt;49,"P",IF(G7&lt;50,"U")))))</f>
        <v/>
      </c>
      <c r="I7" s="20"/>
    </row>
    <row r="8" spans="1:9" ht="23.25" customHeight="1" x14ac:dyDescent="0.25">
      <c r="A8" s="21">
        <v>2</v>
      </c>
      <c r="B8" s="22" t="str">
        <f>IF(Learners!C12="","",Learners!C12)</f>
        <v/>
      </c>
      <c r="C8" s="22" t="str">
        <f>IF(Learners!B12="","",Learners!B12)</f>
        <v/>
      </c>
      <c r="D8" s="21" t="str">
        <f>IF(Learners!D12="","",Learners!D12)</f>
        <v/>
      </c>
      <c r="E8" s="21">
        <f>'Collection of Work'!$E$11</f>
        <v>0</v>
      </c>
      <c r="F8" s="21">
        <f>'Skills Demo'!$E$11</f>
        <v>0</v>
      </c>
      <c r="G8" s="21" t="str">
        <f t="shared" si="0"/>
        <v/>
      </c>
      <c r="H8" s="17" t="str">
        <f t="shared" ref="H8:H26" si="1">IF(G8="","",IF(G8&gt;79,"D",IF(G8&gt;64,"M", IF(G8&gt;49,"P",IF(G8&lt;50,"U")))))</f>
        <v/>
      </c>
      <c r="I8" s="23"/>
    </row>
    <row r="9" spans="1:9" ht="23.25" customHeight="1" x14ac:dyDescent="0.25">
      <c r="A9" s="18">
        <v>3</v>
      </c>
      <c r="B9" s="19" t="str">
        <f>IF(Learners!C13="","",Learners!C13)</f>
        <v/>
      </c>
      <c r="C9" s="19" t="str">
        <f>IF(Learners!B13="","",Learners!B13)</f>
        <v/>
      </c>
      <c r="D9" s="18" t="str">
        <f>IF(Learners!D13="","",Learners!D13)</f>
        <v/>
      </c>
      <c r="E9" s="18">
        <f>'Collection of Work'!$F$11</f>
        <v>0</v>
      </c>
      <c r="F9" s="18">
        <f>'Skills Demo'!$F$11</f>
        <v>0</v>
      </c>
      <c r="G9" s="18" t="str">
        <f t="shared" si="0"/>
        <v/>
      </c>
      <c r="H9" s="18" t="str">
        <f t="shared" si="1"/>
        <v/>
      </c>
      <c r="I9" s="20"/>
    </row>
    <row r="10" spans="1:9" ht="23.25" customHeight="1" x14ac:dyDescent="0.25">
      <c r="A10" s="21">
        <v>4</v>
      </c>
      <c r="B10" s="22" t="str">
        <f>IF(Learners!C14="","",Learners!C14)</f>
        <v/>
      </c>
      <c r="C10" s="22" t="str">
        <f>IF(Learners!B14="","",Learners!B14)</f>
        <v/>
      </c>
      <c r="D10" s="21" t="str">
        <f>IF(Learners!D14="","",Learners!D14)</f>
        <v/>
      </c>
      <c r="E10" s="21">
        <f>'Collection of Work'!$G$11</f>
        <v>0</v>
      </c>
      <c r="F10" s="21">
        <f>'Skills Demo'!$G$11</f>
        <v>0</v>
      </c>
      <c r="G10" s="21" t="str">
        <f t="shared" si="0"/>
        <v/>
      </c>
      <c r="H10" s="17" t="str">
        <f t="shared" si="1"/>
        <v/>
      </c>
      <c r="I10" s="23"/>
    </row>
    <row r="11" spans="1:9" ht="23.25" customHeight="1" x14ac:dyDescent="0.25">
      <c r="A11" s="18">
        <v>5</v>
      </c>
      <c r="B11" s="19" t="str">
        <f>IF(Learners!C15="","",Learners!C15)</f>
        <v/>
      </c>
      <c r="C11" s="19" t="str">
        <f>IF(Learners!B15="","",Learners!B15)</f>
        <v/>
      </c>
      <c r="D11" s="18" t="str">
        <f>IF(Learners!D15="","",Learners!D15)</f>
        <v/>
      </c>
      <c r="E11" s="18">
        <f>'Collection of Work'!$H$11</f>
        <v>0</v>
      </c>
      <c r="F11" s="18">
        <f>'Skills Demo'!$H$11</f>
        <v>0</v>
      </c>
      <c r="G11" s="18" t="str">
        <f t="shared" si="0"/>
        <v/>
      </c>
      <c r="H11" s="18" t="str">
        <f t="shared" si="1"/>
        <v/>
      </c>
      <c r="I11" s="20"/>
    </row>
    <row r="12" spans="1:9" ht="23.25" customHeight="1" x14ac:dyDescent="0.25">
      <c r="A12" s="21">
        <v>6</v>
      </c>
      <c r="B12" s="22" t="str">
        <f>IF(Learners!C16="","",Learners!C16)</f>
        <v/>
      </c>
      <c r="C12" s="22" t="str">
        <f>IF(Learners!B16="","",Learners!B16)</f>
        <v/>
      </c>
      <c r="D12" s="21" t="str">
        <f>IF(Learners!D16="","",Learners!D16)</f>
        <v/>
      </c>
      <c r="E12" s="21">
        <f>'Collection of Work'!$I$11</f>
        <v>0</v>
      </c>
      <c r="F12" s="21">
        <f>'Skills Demo'!$I$11</f>
        <v>0</v>
      </c>
      <c r="G12" s="21" t="str">
        <f t="shared" si="0"/>
        <v/>
      </c>
      <c r="H12" s="17" t="str">
        <f t="shared" si="1"/>
        <v/>
      </c>
      <c r="I12" s="23"/>
    </row>
    <row r="13" spans="1:9" ht="23.25" customHeight="1" x14ac:dyDescent="0.25">
      <c r="A13" s="18">
        <v>7</v>
      </c>
      <c r="B13" s="19" t="str">
        <f>IF(Learners!C17="","",Learners!C17)</f>
        <v/>
      </c>
      <c r="C13" s="19" t="str">
        <f>IF(Learners!B17="","",Learners!B17)</f>
        <v/>
      </c>
      <c r="D13" s="18" t="str">
        <f>IF(Learners!D17="","",Learners!D17)</f>
        <v/>
      </c>
      <c r="E13" s="18">
        <f>'Collection of Work'!$J$11</f>
        <v>0</v>
      </c>
      <c r="F13" s="18">
        <f>'Skills Demo'!$J$11</f>
        <v>0</v>
      </c>
      <c r="G13" s="18" t="str">
        <f t="shared" si="0"/>
        <v/>
      </c>
      <c r="H13" s="18" t="str">
        <f t="shared" si="1"/>
        <v/>
      </c>
      <c r="I13" s="20"/>
    </row>
    <row r="14" spans="1:9" ht="23.25" customHeight="1" x14ac:dyDescent="0.25">
      <c r="A14" s="21">
        <v>8</v>
      </c>
      <c r="B14" s="22" t="str">
        <f>IF(Learners!C18="","",Learners!C18)</f>
        <v/>
      </c>
      <c r="C14" s="22" t="str">
        <f>IF(Learners!B18="","",Learners!B18)</f>
        <v/>
      </c>
      <c r="D14" s="21" t="str">
        <f>IF(Learners!D18="","",Learners!D18)</f>
        <v/>
      </c>
      <c r="E14" s="21">
        <f>'Collection of Work'!$K$11</f>
        <v>0</v>
      </c>
      <c r="F14" s="21">
        <f>'Skills Demo'!$K$11</f>
        <v>0</v>
      </c>
      <c r="G14" s="21" t="str">
        <f t="shared" si="0"/>
        <v/>
      </c>
      <c r="H14" s="17" t="str">
        <f t="shared" si="1"/>
        <v/>
      </c>
      <c r="I14" s="23"/>
    </row>
    <row r="15" spans="1:9" ht="23.25" customHeight="1" x14ac:dyDescent="0.25">
      <c r="A15" s="18">
        <v>9</v>
      </c>
      <c r="B15" s="19" t="str">
        <f>IF(Learners!C19="","",Learners!C19)</f>
        <v/>
      </c>
      <c r="C15" s="19" t="str">
        <f>IF(Learners!B19="","",Learners!B19)</f>
        <v/>
      </c>
      <c r="D15" s="18" t="str">
        <f>IF(Learners!D19="","",Learners!D19)</f>
        <v/>
      </c>
      <c r="E15" s="18">
        <f>'Collection of Work'!$L$11</f>
        <v>0</v>
      </c>
      <c r="F15" s="18">
        <f>'Skills Demo'!$L$11</f>
        <v>0</v>
      </c>
      <c r="G15" s="18" t="str">
        <f t="shared" si="0"/>
        <v/>
      </c>
      <c r="H15" s="18" t="str">
        <f t="shared" si="1"/>
        <v/>
      </c>
      <c r="I15" s="20"/>
    </row>
    <row r="16" spans="1:9" ht="23.25" customHeight="1" x14ac:dyDescent="0.25">
      <c r="A16" s="21">
        <v>10</v>
      </c>
      <c r="B16" s="22" t="str">
        <f>IF(Learners!C20="","",Learners!C20)</f>
        <v/>
      </c>
      <c r="C16" s="22" t="str">
        <f>IF(Learners!B20="","",Learners!B20)</f>
        <v/>
      </c>
      <c r="D16" s="21" t="str">
        <f>IF(Learners!D20="","",Learners!D20)</f>
        <v/>
      </c>
      <c r="E16" s="21">
        <f>'Collection of Work'!$M$11</f>
        <v>0</v>
      </c>
      <c r="F16" s="21">
        <f>'Skills Demo'!$M$11</f>
        <v>0</v>
      </c>
      <c r="G16" s="21" t="str">
        <f t="shared" si="0"/>
        <v/>
      </c>
      <c r="H16" s="17" t="str">
        <f t="shared" si="1"/>
        <v/>
      </c>
      <c r="I16" s="23"/>
    </row>
    <row r="17" spans="1:9" ht="23.25" customHeight="1" x14ac:dyDescent="0.25">
      <c r="A17" s="18">
        <v>11</v>
      </c>
      <c r="B17" s="19" t="str">
        <f>IF(Learners!C21="","",Learners!C21)</f>
        <v/>
      </c>
      <c r="C17" s="19" t="str">
        <f>IF(Learners!B21="","",Learners!B21)</f>
        <v/>
      </c>
      <c r="D17" s="18" t="str">
        <f>IF(Learners!D21="","",Learners!D21)</f>
        <v/>
      </c>
      <c r="E17" s="18">
        <f>'Collection of Work'!$N$11</f>
        <v>0</v>
      </c>
      <c r="F17" s="18">
        <f>'Skills Demo'!$N$11</f>
        <v>0</v>
      </c>
      <c r="G17" s="18" t="str">
        <f t="shared" si="0"/>
        <v/>
      </c>
      <c r="H17" s="18" t="str">
        <f t="shared" si="1"/>
        <v/>
      </c>
      <c r="I17" s="20"/>
    </row>
    <row r="18" spans="1:9" ht="23.25" customHeight="1" x14ac:dyDescent="0.25">
      <c r="A18" s="21">
        <v>12</v>
      </c>
      <c r="B18" s="22" t="str">
        <f>IF(Learners!C22="","",Learners!C22)</f>
        <v/>
      </c>
      <c r="C18" s="22" t="str">
        <f>IF(Learners!B22="","",Learners!B22)</f>
        <v/>
      </c>
      <c r="D18" s="21" t="str">
        <f>IF(Learners!D22="","",Learners!D22)</f>
        <v/>
      </c>
      <c r="E18" s="21">
        <f>'Collection of Work'!$O$11</f>
        <v>0</v>
      </c>
      <c r="F18" s="21">
        <f>'Skills Demo'!$O$11</f>
        <v>0</v>
      </c>
      <c r="G18" s="21" t="str">
        <f t="shared" si="0"/>
        <v/>
      </c>
      <c r="H18" s="17" t="str">
        <f t="shared" si="1"/>
        <v/>
      </c>
      <c r="I18" s="23"/>
    </row>
    <row r="19" spans="1:9" ht="23.25" customHeight="1" x14ac:dyDescent="0.25">
      <c r="A19" s="18">
        <v>13</v>
      </c>
      <c r="B19" s="19" t="str">
        <f>IF(Learners!C23="","",Learners!C23)</f>
        <v/>
      </c>
      <c r="C19" s="19" t="str">
        <f>IF(Learners!B23="","",Learners!B23)</f>
        <v/>
      </c>
      <c r="D19" s="18" t="str">
        <f>IF(Learners!D23="","",Learners!D23)</f>
        <v/>
      </c>
      <c r="E19" s="18">
        <f>'Collection of Work'!$P$11</f>
        <v>0</v>
      </c>
      <c r="F19" s="18">
        <f>'Skills Demo'!$P$11</f>
        <v>0</v>
      </c>
      <c r="G19" s="18" t="str">
        <f t="shared" si="0"/>
        <v/>
      </c>
      <c r="H19" s="18" t="str">
        <f t="shared" si="1"/>
        <v/>
      </c>
      <c r="I19" s="20"/>
    </row>
    <row r="20" spans="1:9" ht="23.25" customHeight="1" x14ac:dyDescent="0.25">
      <c r="A20" s="21">
        <v>14</v>
      </c>
      <c r="B20" s="22" t="str">
        <f>IF(Learners!C24="","",Learners!C24)</f>
        <v/>
      </c>
      <c r="C20" s="22" t="str">
        <f>IF(Learners!B24="","",Learners!B24)</f>
        <v/>
      </c>
      <c r="D20" s="21" t="str">
        <f>IF(Learners!D24="","",Learners!D24)</f>
        <v/>
      </c>
      <c r="E20" s="21">
        <f>'Collection of Work'!$Q$11</f>
        <v>0</v>
      </c>
      <c r="F20" s="21">
        <f>'Skills Demo'!$Q$11</f>
        <v>0</v>
      </c>
      <c r="G20" s="21" t="str">
        <f t="shared" si="0"/>
        <v/>
      </c>
      <c r="H20" s="17" t="str">
        <f t="shared" si="1"/>
        <v/>
      </c>
      <c r="I20" s="23"/>
    </row>
    <row r="21" spans="1:9" ht="23.25" customHeight="1" x14ac:dyDescent="0.25">
      <c r="A21" s="18">
        <v>15</v>
      </c>
      <c r="B21" s="19" t="str">
        <f>IF(Learners!C25="","",Learners!C25)</f>
        <v/>
      </c>
      <c r="C21" s="19" t="str">
        <f>IF(Learners!B25="","",Learners!B25)</f>
        <v/>
      </c>
      <c r="D21" s="18" t="str">
        <f>IF(Learners!D25="","",Learners!D25)</f>
        <v/>
      </c>
      <c r="E21" s="18">
        <f>'Collection of Work'!$R$11</f>
        <v>0</v>
      </c>
      <c r="F21" s="18">
        <f>'Skills Demo'!$R$11</f>
        <v>0</v>
      </c>
      <c r="G21" s="18" t="str">
        <f t="shared" si="0"/>
        <v/>
      </c>
      <c r="H21" s="18" t="str">
        <f t="shared" si="1"/>
        <v/>
      </c>
      <c r="I21" s="20"/>
    </row>
    <row r="22" spans="1:9" ht="23.25" customHeight="1" x14ac:dyDescent="0.25">
      <c r="A22" s="21">
        <v>16</v>
      </c>
      <c r="B22" s="22" t="str">
        <f>IF(Learners!C26="","",Learners!C26)</f>
        <v/>
      </c>
      <c r="C22" s="22" t="str">
        <f>IF(Learners!B26="","",Learners!B26)</f>
        <v/>
      </c>
      <c r="D22" s="21" t="str">
        <f>IF(Learners!D26="","",Learners!D26)</f>
        <v/>
      </c>
      <c r="E22" s="21">
        <f>'Collection of Work'!$S$11</f>
        <v>0</v>
      </c>
      <c r="F22" s="21">
        <f>'Skills Demo'!$S$11</f>
        <v>0</v>
      </c>
      <c r="G22" s="21" t="str">
        <f t="shared" si="0"/>
        <v/>
      </c>
      <c r="H22" s="17" t="str">
        <f t="shared" si="1"/>
        <v/>
      </c>
      <c r="I22" s="23"/>
    </row>
    <row r="23" spans="1:9" ht="23.25" customHeight="1" x14ac:dyDescent="0.25">
      <c r="A23" s="18">
        <v>17</v>
      </c>
      <c r="B23" s="19" t="str">
        <f>IF(Learners!C27="","",Learners!C27)</f>
        <v/>
      </c>
      <c r="C23" s="19" t="str">
        <f>IF(Learners!B27="","",Learners!B27)</f>
        <v/>
      </c>
      <c r="D23" s="18" t="str">
        <f>IF(Learners!D27="","",Learners!D27)</f>
        <v/>
      </c>
      <c r="E23" s="18">
        <f>'Collection of Work'!$T$11</f>
        <v>0</v>
      </c>
      <c r="F23" s="18">
        <f>'Skills Demo'!$T$11</f>
        <v>0</v>
      </c>
      <c r="G23" s="18" t="str">
        <f t="shared" si="0"/>
        <v/>
      </c>
      <c r="H23" s="18" t="str">
        <f t="shared" si="1"/>
        <v/>
      </c>
      <c r="I23" s="20"/>
    </row>
    <row r="24" spans="1:9" ht="23.25" customHeight="1" x14ac:dyDescent="0.25">
      <c r="A24" s="21">
        <v>18</v>
      </c>
      <c r="B24" s="22" t="str">
        <f>IF(Learners!C28="","",Learners!C28)</f>
        <v/>
      </c>
      <c r="C24" s="22" t="str">
        <f>IF(Learners!B28="","",Learners!B28)</f>
        <v/>
      </c>
      <c r="D24" s="21" t="str">
        <f>IF(Learners!D28="","",Learners!D28)</f>
        <v/>
      </c>
      <c r="E24" s="21">
        <f>'Collection of Work'!$U$11</f>
        <v>0</v>
      </c>
      <c r="F24" s="21">
        <f>'Skills Demo'!$U$11</f>
        <v>0</v>
      </c>
      <c r="G24" s="21" t="str">
        <f t="shared" si="0"/>
        <v/>
      </c>
      <c r="H24" s="17" t="str">
        <f t="shared" si="1"/>
        <v/>
      </c>
      <c r="I24" s="23"/>
    </row>
    <row r="25" spans="1:9" ht="23.25" customHeight="1" x14ac:dyDescent="0.25">
      <c r="A25" s="18">
        <v>19</v>
      </c>
      <c r="B25" s="19" t="str">
        <f>IF(Learners!C29="","",Learners!C29)</f>
        <v/>
      </c>
      <c r="C25" s="19" t="str">
        <f>IF(Learners!B29="","",Learners!B29)</f>
        <v/>
      </c>
      <c r="D25" s="18" t="str">
        <f>IF(Learners!D29="","",Learners!D29)</f>
        <v/>
      </c>
      <c r="E25" s="18">
        <f>'Collection of Work'!$V$11</f>
        <v>0</v>
      </c>
      <c r="F25" s="18">
        <f>'Skills Demo'!$V$11</f>
        <v>0</v>
      </c>
      <c r="G25" s="18" t="str">
        <f t="shared" si="0"/>
        <v/>
      </c>
      <c r="H25" s="18" t="str">
        <f t="shared" si="1"/>
        <v/>
      </c>
      <c r="I25" s="20"/>
    </row>
    <row r="26" spans="1:9" ht="23.25" customHeight="1" x14ac:dyDescent="0.25">
      <c r="A26" s="21">
        <v>20</v>
      </c>
      <c r="B26" s="22" t="str">
        <f>IF(Learners!C30="","",Learners!C30)</f>
        <v/>
      </c>
      <c r="C26" s="22" t="str">
        <f>IF(Learners!B30="","",Learners!B30)</f>
        <v/>
      </c>
      <c r="D26" s="21" t="str">
        <f>IF(Learners!D30="","",Learners!D30)</f>
        <v/>
      </c>
      <c r="E26" s="21">
        <f>'Collection of Work'!$W$11</f>
        <v>0</v>
      </c>
      <c r="F26" s="21">
        <f>'Skills Demo'!$W$11</f>
        <v>0</v>
      </c>
      <c r="G26" s="21" t="str">
        <f t="shared" si="0"/>
        <v/>
      </c>
      <c r="H26" s="17" t="str">
        <f t="shared" si="1"/>
        <v/>
      </c>
      <c r="I26" s="23"/>
    </row>
    <row r="27" spans="1:9" x14ac:dyDescent="0.25">
      <c r="I27" s="16"/>
    </row>
    <row r="28" spans="1:9" ht="29.25" customHeight="1" x14ac:dyDescent="0.25">
      <c r="A28" s="40" t="s">
        <v>27</v>
      </c>
      <c r="B28" s="41"/>
      <c r="C28" s="41"/>
      <c r="D28" s="41"/>
      <c r="E28" s="41"/>
      <c r="F28" s="41"/>
      <c r="G28" s="41"/>
      <c r="H28" s="41"/>
      <c r="I28" s="41"/>
    </row>
    <row r="29" spans="1:9" ht="30" customHeight="1" x14ac:dyDescent="0.25">
      <c r="A29" s="42" t="s">
        <v>28</v>
      </c>
      <c r="B29" s="43"/>
      <c r="C29" s="43"/>
      <c r="D29" s="43"/>
      <c r="E29" s="43"/>
      <c r="F29" s="43"/>
      <c r="G29" s="43"/>
      <c r="H29" s="43"/>
      <c r="I29" s="43"/>
    </row>
    <row r="30" spans="1:9" x14ac:dyDescent="0.25">
      <c r="B30" s="7"/>
    </row>
  </sheetData>
  <sheetProtection algorithmName="SHA-512" hashValue="Li3bIX3B429ys+lhobLvAuNxf3lBlk9U2s956DwnoRWaI2B4XjgFNFj5wlNnbvAjz7j5BIqfCjDiQFXZvRC9yg==" saltValue="o7uqZOhNc3LwD8w7qI5NZ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2025-01-29T11:11:09Z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